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925"/>
  <workbookPr defaultThemeVersion="124226"/>
  <mc:AlternateContent xmlns:mc="http://schemas.openxmlformats.org/markup-compatibility/2006">
    <mc:Choice Requires="x15">
      <x15ac:absPath xmlns:x15ac="http://schemas.microsoft.com/office/spreadsheetml/2010/11/ac" url="C:\Users\urte-mo\Downloads\"/>
    </mc:Choice>
  </mc:AlternateContent>
  <xr:revisionPtr revIDLastSave="0" documentId="13_ncr:1_{067E4F43-29CF-491D-AC19-A716AD898852}" xr6:coauthVersionLast="47" xr6:coauthVersionMax="47" xr10:uidLastSave="{00000000-0000-0000-0000-000000000000}"/>
  <bookViews>
    <workbookView xWindow="-120" yWindow="-120" windowWidth="29040" windowHeight="15720" activeTab="4" xr2:uid="{00000000-000D-0000-FFFF-FFFF00000000}"/>
  </bookViews>
  <sheets>
    <sheet name="ŠMSM" sheetId="47" r:id="rId1"/>
    <sheet name="SM" sheetId="38" r:id="rId2"/>
    <sheet name="AM" sheetId="45" r:id="rId3"/>
    <sheet name="VRM" sheetId="46" r:id="rId4"/>
    <sheet name="SADM" sheetId="49" r:id="rId5"/>
    <sheet name="SAM" sheetId="48" r:id="rId6"/>
    <sheet name="JUNGTINIAI" sheetId="7" r:id="rId7"/>
  </sheets>
  <definedNames>
    <definedName name="_xlnm._FilterDatabase" localSheetId="5" hidden="1">SAM!$B$3:$O$65</definedName>
    <definedName name="_xlnm._FilterDatabase" localSheetId="0" hidden="1">ŠMSM!$A$5:$AM$55</definedName>
    <definedName name="_xlnm.Print_Area" localSheetId="0">ŠMSM!#REF!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E74" i="49" l="1"/>
  <c r="U74" i="49"/>
  <c r="T74" i="49"/>
  <c r="AE72" i="49"/>
  <c r="U72" i="49"/>
  <c r="T72" i="49"/>
  <c r="AE70" i="49"/>
  <c r="U70" i="49"/>
  <c r="T70" i="49"/>
  <c r="AE68" i="49"/>
  <c r="U68" i="49"/>
  <c r="T68" i="49"/>
  <c r="AE66" i="49"/>
  <c r="U66" i="49"/>
  <c r="T66" i="49"/>
  <c r="AE64" i="49"/>
  <c r="U64" i="49"/>
  <c r="T64" i="49"/>
  <c r="AE62" i="49"/>
  <c r="U62" i="49"/>
  <c r="T62" i="49" s="1"/>
  <c r="AE60" i="49"/>
  <c r="U60" i="49"/>
  <c r="T60" i="49" s="1"/>
  <c r="AE58" i="49"/>
  <c r="U58" i="49"/>
  <c r="T58" i="49"/>
  <c r="AE56" i="49"/>
  <c r="U56" i="49"/>
  <c r="T56" i="49"/>
  <c r="AE54" i="49"/>
  <c r="U54" i="49"/>
  <c r="T54" i="49" s="1"/>
  <c r="AE50" i="49"/>
  <c r="U50" i="49"/>
  <c r="T50" i="49"/>
  <c r="AE48" i="49"/>
  <c r="U48" i="49"/>
  <c r="T48" i="49"/>
  <c r="AE46" i="49"/>
  <c r="U46" i="49"/>
  <c r="AE44" i="49"/>
  <c r="U44" i="49"/>
  <c r="T44" i="49" s="1"/>
  <c r="AE42" i="49"/>
  <c r="U42" i="49"/>
  <c r="T38" i="49" s="1"/>
  <c r="AE38" i="49"/>
  <c r="U38" i="49"/>
  <c r="AE36" i="49"/>
  <c r="U36" i="49"/>
  <c r="T36" i="49"/>
  <c r="AE34" i="49"/>
  <c r="U34" i="49"/>
  <c r="T28" i="49" s="1"/>
  <c r="AE28" i="49"/>
  <c r="U28" i="49"/>
  <c r="AE26" i="49"/>
  <c r="U26" i="49"/>
  <c r="AE24" i="49"/>
  <c r="U24" i="49"/>
  <c r="AE20" i="49"/>
  <c r="U20" i="49"/>
  <c r="T20" i="49" s="1"/>
  <c r="AE18" i="49"/>
  <c r="U18" i="49"/>
  <c r="T18" i="49"/>
  <c r="AE16" i="49"/>
  <c r="U16" i="49"/>
  <c r="T16" i="49"/>
  <c r="AE14" i="49"/>
  <c r="U14" i="49"/>
  <c r="AE12" i="49"/>
  <c r="U12" i="49"/>
  <c r="T12" i="49"/>
  <c r="AE10" i="49"/>
  <c r="U10" i="49"/>
  <c r="AE8" i="49"/>
  <c r="U8" i="49"/>
  <c r="AE6" i="49"/>
  <c r="U6" i="49"/>
  <c r="T6" i="49" s="1"/>
  <c r="AE74" i="48" l="1"/>
  <c r="U74" i="48"/>
  <c r="T74" i="48"/>
  <c r="AE70" i="48"/>
  <c r="U70" i="48"/>
  <c r="AE68" i="48"/>
  <c r="U68" i="48"/>
  <c r="T68" i="48"/>
  <c r="AE66" i="48"/>
  <c r="U66" i="48"/>
  <c r="T66" i="48"/>
  <c r="AE64" i="48"/>
  <c r="U64" i="48"/>
  <c r="T64" i="48"/>
  <c r="AE62" i="48"/>
  <c r="U62" i="48"/>
  <c r="T62" i="48"/>
  <c r="AE58" i="48"/>
  <c r="U58" i="48"/>
  <c r="T58" i="48"/>
  <c r="AE54" i="48"/>
  <c r="U54" i="48"/>
  <c r="T54" i="48"/>
  <c r="AE50" i="48"/>
  <c r="U50" i="48"/>
  <c r="T50" i="48"/>
  <c r="AE46" i="48"/>
  <c r="U46" i="48"/>
  <c r="T46" i="48"/>
  <c r="AE42" i="48"/>
  <c r="U42" i="48"/>
  <c r="T42" i="48"/>
  <c r="AE40" i="48"/>
  <c r="U40" i="48"/>
  <c r="T40" i="48"/>
  <c r="AE38" i="48"/>
  <c r="U38" i="48"/>
  <c r="T30" i="48" s="1"/>
  <c r="AE34" i="48"/>
  <c r="U34" i="48"/>
  <c r="AE32" i="48"/>
  <c r="U32" i="48"/>
  <c r="AE30" i="48"/>
  <c r="U30" i="48"/>
  <c r="AE26" i="48"/>
  <c r="U26" i="48"/>
  <c r="T26" i="48"/>
  <c r="AE22" i="48"/>
  <c r="U22" i="48"/>
  <c r="AE18" i="48"/>
  <c r="U18" i="48"/>
  <c r="AE14" i="48"/>
  <c r="U14" i="48"/>
  <c r="T6" i="48" s="1"/>
  <c r="AE10" i="48"/>
  <c r="U10" i="48"/>
  <c r="AE6" i="48"/>
  <c r="U6" i="48"/>
  <c r="AE51" i="47"/>
  <c r="U51" i="47"/>
  <c r="T51" i="47"/>
  <c r="AE48" i="47"/>
  <c r="U48" i="47"/>
  <c r="T48" i="47"/>
  <c r="AE44" i="47"/>
  <c r="U44" i="47"/>
  <c r="T44" i="47"/>
  <c r="AE38" i="47"/>
  <c r="U38" i="47"/>
  <c r="T38" i="47"/>
  <c r="AE36" i="47"/>
  <c r="U36" i="47"/>
  <c r="T36" i="47"/>
  <c r="AE34" i="47"/>
  <c r="U34" i="47"/>
  <c r="T34" i="47"/>
  <c r="AE29" i="47"/>
  <c r="AE26" i="47"/>
  <c r="T26" i="47"/>
  <c r="AE23" i="47"/>
  <c r="U23" i="47"/>
  <c r="T23" i="47"/>
  <c r="AE18" i="47"/>
  <c r="U18" i="47"/>
  <c r="T18" i="47"/>
  <c r="AE15" i="47"/>
  <c r="U15" i="47"/>
  <c r="T15" i="47"/>
  <c r="AE12" i="47"/>
  <c r="U12" i="47"/>
  <c r="T12" i="47"/>
  <c r="AE9" i="47"/>
  <c r="U9" i="47"/>
  <c r="T9" i="47"/>
  <c r="AE6" i="47"/>
  <c r="U160" i="46"/>
  <c r="AD160" i="46" s="1"/>
  <c r="S160" i="46"/>
  <c r="AD156" i="46"/>
  <c r="U156" i="46"/>
  <c r="S156" i="46"/>
  <c r="AD153" i="46"/>
  <c r="AD150" i="46"/>
  <c r="U147" i="46"/>
  <c r="AD147" i="46" s="1"/>
  <c r="S147" i="46"/>
  <c r="AD144" i="46"/>
  <c r="U144" i="46"/>
  <c r="S144" i="46"/>
  <c r="U141" i="46"/>
  <c r="AD141" i="46" s="1"/>
  <c r="U138" i="46"/>
  <c r="AD138" i="46" s="1"/>
  <c r="U135" i="46"/>
  <c r="AD135" i="46" s="1"/>
  <c r="S135" i="46"/>
  <c r="AD132" i="46"/>
  <c r="U132" i="46"/>
  <c r="S132" i="46"/>
  <c r="U127" i="46"/>
  <c r="AD127" i="46" s="1"/>
  <c r="S127" i="46"/>
  <c r="U124" i="46"/>
  <c r="AD124" i="46" s="1"/>
  <c r="S124" i="46"/>
  <c r="U120" i="46"/>
  <c r="AD120" i="46" s="1"/>
  <c r="U117" i="46"/>
  <c r="AD117" i="46" s="1"/>
  <c r="S117" i="46"/>
  <c r="AD114" i="46"/>
  <c r="U114" i="46"/>
  <c r="S114" i="46"/>
  <c r="U111" i="46"/>
  <c r="AD111" i="46" s="1"/>
  <c r="U108" i="46"/>
  <c r="AD108" i="46" s="1"/>
  <c r="AD105" i="46"/>
  <c r="U105" i="46"/>
  <c r="U102" i="46"/>
  <c r="AD102" i="46" s="1"/>
  <c r="S102" i="46"/>
  <c r="AD99" i="46"/>
  <c r="U99" i="46"/>
  <c r="AD96" i="46"/>
  <c r="U96" i="46"/>
  <c r="AD93" i="46"/>
  <c r="U93" i="46"/>
  <c r="AD90" i="46"/>
  <c r="U90" i="46"/>
  <c r="S90" i="46"/>
  <c r="U86" i="46"/>
  <c r="AD86" i="46" s="1"/>
  <c r="S86" i="46"/>
  <c r="AD83" i="46"/>
  <c r="U83" i="46"/>
  <c r="AD79" i="46"/>
  <c r="U79" i="46"/>
  <c r="AD76" i="46"/>
  <c r="U76" i="46"/>
  <c r="AD73" i="46"/>
  <c r="U73" i="46"/>
  <c r="S73" i="46"/>
  <c r="U70" i="46"/>
  <c r="AD70" i="46" s="1"/>
  <c r="U67" i="46"/>
  <c r="AD67" i="46" s="1"/>
  <c r="U64" i="46"/>
  <c r="AD64" i="46" s="1"/>
  <c r="W61" i="46" a="1"/>
  <c r="W61" i="46" s="1"/>
  <c r="U61" i="46"/>
  <c r="AD61" i="46" s="1"/>
  <c r="S61" i="46"/>
  <c r="AD58" i="46"/>
  <c r="U58" i="46"/>
  <c r="S58" i="46"/>
  <c r="U55" i="46"/>
  <c r="AD55" i="46" s="1"/>
  <c r="U52" i="46"/>
  <c r="AD52" i="46" s="1"/>
  <c r="U49" i="46"/>
  <c r="AD49" i="46" s="1"/>
  <c r="U44" i="46"/>
  <c r="AD44" i="46" s="1"/>
  <c r="S44" i="46"/>
  <c r="U41" i="46"/>
  <c r="AD41" i="46" s="1"/>
  <c r="AD38" i="46"/>
  <c r="U38" i="46"/>
  <c r="AD35" i="46"/>
  <c r="U35" i="46"/>
  <c r="AD32" i="46"/>
  <c r="U32" i="46"/>
  <c r="S32" i="46"/>
  <c r="U29" i="46"/>
  <c r="AD29" i="46" s="1"/>
  <c r="U26" i="46"/>
  <c r="AD26" i="46" s="1"/>
  <c r="S26" i="46"/>
  <c r="AD24" i="46"/>
  <c r="U24" i="46"/>
  <c r="AD22" i="46"/>
  <c r="S22" i="46"/>
  <c r="AD19" i="46"/>
  <c r="AD17" i="46"/>
  <c r="AD14" i="46"/>
  <c r="T14" i="46"/>
  <c r="S12" i="46" s="1"/>
  <c r="AD12" i="46"/>
  <c r="U12" i="46"/>
  <c r="AD9" i="46"/>
  <c r="AD6" i="46"/>
  <c r="T6" i="46"/>
  <c r="S6" i="46"/>
  <c r="T27" i="4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tc={14E5BB43-C672-450E-8762-5F9BC40D7B68}</author>
    <author>tc={27120B8C-61AD-4E78-AAA6-569C20FEEFE9}</author>
  </authors>
  <commentList>
    <comment ref="AG90" authorId="0" shapeId="0" xr:uid="{14E5BB43-C672-450E-8762-5F9BC40D7B68}">
      <text>
        <t>[Threaded comment]
Your version of Excel allows you to read this threaded comment; however, any edits to it will get removed if the file is opened in a newer version of Excel. Learn more: https://go.microsoft.com/fwlink/?linkid=870924
Comment:
    2025-06 turetu pagal rppl but</t>
      </text>
    </comment>
    <comment ref="E160" authorId="1" shapeId="0" xr:uid="{27120B8C-61AD-4E78-AAA6-569C20FEEFE9}">
      <text>
        <t>[Threaded comment]
Your version of Excel allows you to read this threaded comment; however, any edits to it will get removed if the file is opened in a newer version of Excel. Learn more: https://go.microsoft.com/fwlink/?linkid=870924
Comment:
    Perkeltas iš kvietimo 26-309</t>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<sst xmlns="http://schemas.openxmlformats.org/spreadsheetml/2006/main" count="4013" uniqueCount="774">
  <si>
    <t>Kvietimo numeris</t>
  </si>
  <si>
    <t>Kvietimo pavadinimas</t>
  </si>
  <si>
    <t>Nurodoma pažangos priemonės veikla (poveiklė), dėl kurios planuojamas kvietimas. Jeigu veiklai įgyvendinti suplanuoti projektai, nurodomas projekto pavadinimas. Viename kvietime gali būti nurodyti keli projektai. Gali būti pasirenkamos kelios veiklos (projektai) vienai pažangos priemonei įgyvendinti. Jeigu kvietimas apima kelias pažangos priemones, informacija pateikiama pagal visas nurodytas pažangos priemones. Kai kvietimų planas rengiamas INVESTIS, veiklų (poveiklių) pavadinimai pasirenkami iš sąrašo. Jeigu patvirtinti pasirinktos pažangos priemonės projektai, pasirenkami konkretūs projektai.</t>
  </si>
  <si>
    <t>Konkretus uždavinys arba priemonė (reforma ar investicija)</t>
  </si>
  <si>
    <t>Valstybei svarbus projektas</t>
  </si>
  <si>
    <t>Strateginės svarbos projektas</t>
  </si>
  <si>
    <t>Siektini stebėsenos rodikliai</t>
  </si>
  <si>
    <t>Pavadinimas</t>
  </si>
  <si>
    <t>Kodas</t>
  </si>
  <si>
    <t>Matavimo vienetas</t>
  </si>
  <si>
    <t>Siektina reikšmė</t>
  </si>
  <si>
    <t xml:space="preserve">Nurodomas stebėsenos
rodiklio kodas.
</t>
  </si>
  <si>
    <t>Nurodomas stebėsenos rodiklio pavadinimas.</t>
  </si>
  <si>
    <t>Nurodomas stebėsenos rodiklio matavimo vienetas.</t>
  </si>
  <si>
    <t>Nurodoma siektina stebėsenos rodiklio reikšmė.</t>
  </si>
  <si>
    <t>EGADP paskolos lėšos</t>
  </si>
  <si>
    <t>Sostinės regionas</t>
  </si>
  <si>
    <t>Vidurio ir Vakarų Lietuva</t>
  </si>
  <si>
    <t>Nurodomas ministerijos arba RPPl                                                                            administruojančiosios institucijos suteiktas kvietimo pavadinimas.</t>
  </si>
  <si>
    <t>Nurodoma „Taip“, jeigu veiklai (poveiklei) įgyvendinti suplanuotas valstybei svarbus projektas, kitu atveju nurodoma „Ne“. Jeigu kvietimas apima kelias pažangos priemones, informacija pateikiama pagal visas nurodytas veiklas (poveikles).</t>
  </si>
  <si>
    <t xml:space="preserve">Nurodoma pažangos priemonės veiklos (poveiklės) finansavimo iš bendrojo finansavimo lėšų suma (eurais), skirta kvietimui. </t>
  </si>
  <si>
    <t>Nurodoma planuojama kvietimo pradžios (kvietimo paskelbimo) data metų ir mėnesių tikslumu. Kai planuojamos finansinės priemonės:
- kai teikiamos paskolos, – data, kai kontroliuojančiojo arba specialiojo fondo valdytojas (toliau – fondo valdytojas) pradeda priimti paraiškas iš galutinių gavėjų dėl paskolos;
- kai teikiamos portfelinės garantijos, – data, kai fondo valdytojas pasirašo sutartį dėl garantijų teikimo sąlygų (arba tokios sutarties įsigaliojimo data);
- kai teikiamos individualios garantijos, – data, kai fondo valdytojas pasirašo sutartį dėl garantijų teikimo sąlygų (arba tokios sutarties įsigaliojimo data);
- kai teikiamos rizikos kapitalo investicijos (toliau – RKI), – kai RKI fondas pradeda investavimo veiklą (pasirašyta sutartis su RKI fondo valdytoju ir pritrauktos privačios lėšos).</t>
  </si>
  <si>
    <t>Nurodoma planuojama kvietimo pabaigos (projekto įgyvendinimo plano pateikimo) data metų ir mėnesių tikslumu.</t>
  </si>
  <si>
    <t>Pastabos:</t>
  </si>
  <si>
    <t>_____________________________________________________________________________________________________________________________________________________________________________</t>
  </si>
  <si>
    <t>Valstybės biudžeto lėšos, skirtos ES fondų lėšomis netinkamam finansuoti  pridėtinės vertės mokesčiui apmokėti</t>
  </si>
  <si>
    <t>Netaikoma</t>
  </si>
  <si>
    <t xml:space="preserve">Apskritis </t>
  </si>
  <si>
    <t>Pažangos priemonės numeris</t>
  </si>
  <si>
    <t xml:space="preserve">Pažangos priemonės pavadinimas </t>
  </si>
  <si>
    <t>Finansuojamos projektų veiklos</t>
  </si>
  <si>
    <t>Galimi pareiškėjai</t>
  </si>
  <si>
    <t>Administruojančioji institucija</t>
  </si>
  <si>
    <t>Projektų atrankos būdas</t>
  </si>
  <si>
    <t xml:space="preserve">Planuojama kvietimo pabaigos data </t>
  </si>
  <si>
    <t>Paskelbto kvietimo data</t>
  </si>
  <si>
    <t>Planuojama kvietimo pradžios data</t>
  </si>
  <si>
    <t>Finansavimo forma</t>
  </si>
  <si>
    <t>Nurodoma pažangos priemonės veiklos (poveiklės) apskritis. Taikoma tik TPF. Gali būti kelios apskritys.</t>
  </si>
  <si>
    <t>Ministerijos nepildo.
Iš INVESTIS nurodoma paskelbto kvietimo data.</t>
  </si>
  <si>
    <t>KVIETIMŲ TEIKTI PROJEKTŲ ĮGYVENDINIMO PLANUS PLANAS</t>
  </si>
  <si>
    <t>Nurodomas Europos Sąjungos 2021–2027 metų investicijų programos fondas (Europos regioninės plėtros fondas (toliau – ERPF), Sanglaudos fondas, „Europos socialinis fondas  +“ (toliau – ESF+), Teisingos pertvarkos fondas (toliau – TPF).</t>
  </si>
  <si>
    <t>Asignavimų valdytojas</t>
  </si>
  <si>
    <t>Nurodomas atsakingas asignavimų valdytojas.</t>
  </si>
  <si>
    <t>Nurodoma administruojančioji institucija.</t>
  </si>
  <si>
    <t>Nurodoma pažangos priemonės veiklos (poveiklės) finansavimo forma.</t>
  </si>
  <si>
    <t>Nurodomas projektų atrankos būdas.</t>
  </si>
  <si>
    <t>Pareiškėjų tipas: viešasis,  privatus</t>
  </si>
  <si>
    <t>Nurodomas pareiškėjų tipas (sektorius).</t>
  </si>
  <si>
    <t>Nurodomas Europos Sąjungos investicijų
administravimo informacinėje sistemoje (toliau – INVESTIS) suteiktas kvietimo teikti projektų įgyvendinimo planus (toliau – kvietimas) numeris. Kai kvietimų planą rengia ministerija, pažangos priemonės koordinatorius (jei paskirtas) (toliau kartu – ministerija) arba kai                įgyvendinami regionų plėtros planų įgyvendinimo projektai, regionų plėtros planų   administruojančioji institucija (toliau –   RPPl               administruojančioji institucija), kvietimo numeris sudaromas pagal Kvietimų ir projektų kodavimo instrukciją, paskelbtą svetainėje esinvesticijos.lt.</t>
  </si>
  <si>
    <t>Nurodomas pažangos priemonės, dėl kurios veiklos (-ų) planuojamas kvietimas, numeris. Gali būti nurodomos kelios pažangos priemonės. Kai kvietimų planas rengiamas INVESTIS, numeris pasirenkamas iš pažangos priemonių sąrašo.</t>
  </si>
  <si>
    <t xml:space="preserve">Nurodomas pažangos priemonės, dėl kurios veiklos (-ų) planuojamas kvietimas, pavadinimas. Gali būti nurodomos kelios pažangos priemonės. Kai kvietimų planas rengiamas INVESTIS, pavadinimas pasirenkamas iš pažangos priemonių sąrašo. </t>
  </si>
  <si>
    <r>
      <t xml:space="preserve">Jeigu nurodytą pažangos priemonės veiklą (poveiklę) planuojama iš dalies finansuoti Europos Sąjungos (toliau – ES) fondų lėšomis, nurodomas konkretus 2021–2027 </t>
    </r>
    <r>
      <rPr>
        <i/>
        <sz val="9"/>
        <rFont val="Times New Roman"/>
        <family val="1"/>
        <charset val="186"/>
      </rPr>
      <t xml:space="preserve">metų </t>
    </r>
    <r>
      <rPr>
        <i/>
        <sz val="9"/>
        <color theme="1"/>
        <rFont val="Times New Roman"/>
        <family val="1"/>
        <charset val="186"/>
      </rPr>
      <t>Europos Sąjungos investicijų programos uždavinys (2021 m. birželio 24 d. Europos Parlamento ir Tarybos reglamento (ES)</t>
    </r>
    <r>
      <rPr>
        <i/>
        <sz val="9"/>
        <color rgb="FFFF0000"/>
        <rFont val="Times New Roman"/>
        <family val="1"/>
        <charset val="186"/>
      </rPr>
      <t xml:space="preserve"> </t>
    </r>
    <r>
      <rPr>
        <i/>
        <sz val="9"/>
        <color theme="1"/>
        <rFont val="Times New Roman"/>
        <family val="1"/>
        <charset val="186"/>
      </rPr>
      <t>2021/1060, kuriuo nustatomos bendros Europos regioninės plėtros fondo, „Europos socialinio fondo +“, Sanglaudos fondo, Teisingos pertvarkos fondo ir Europos j</t>
    </r>
    <r>
      <rPr>
        <i/>
        <sz val="9"/>
        <rFont val="Times New Roman"/>
        <family val="1"/>
        <charset val="186"/>
      </rPr>
      <t>ūr</t>
    </r>
    <r>
      <rPr>
        <i/>
        <sz val="9"/>
        <color theme="1"/>
        <rFont val="Times New Roman"/>
        <family val="1"/>
        <charset val="186"/>
      </rPr>
      <t xml:space="preserve">ų reikalų, žvejybos ir akvakultūros fondo nuostatos ir šių fondų bei Prieglobsčio, migracijos ir integracijos fondo, Vidaus saugumo fondo ir Sienų valdymo ir vizų politikos finansinės paramos priemonės taisyklės, su visais pakeitimais 5 straipsnis), prie kurio siekimo prisidedama veikla (poveikle). Jeigu veiklą (poveiklę) planuojama finansuoti Ekonomikos gaivinimo ir atsparumo didinimo priemonės (toliau – EGADP) lėšomis, nurodoma priemonė (reforma ar investicija), prie kurios prisidedama pasirinkta veikla (poveikle). Jeigu kvietimas apima kelias pažangos priemones ir (ar) veiklas, pateikiama informacija apie visas nurodytas veiklas (poveikles). Kai kvietimų planas rengiamas INVESTIS, nurodomi duomenys iš priemonės duomenų INVESTIS formos lauko „III lygio duomuo“, pasirinkus priemonę ir veiklą (poveiklę). Kai INVESTIS užpildytas pasirinktos veiklos (poveiklės) laukas „III lygio duomuo“), šio lauko reikšmė užpildoma nurodant priemonės duomenų INVESTIS formoje nurodytą reikšmę. </t>
    </r>
  </si>
  <si>
    <r>
      <t xml:space="preserve">Strateginės svarbos projektas nurodomas pagal Reglamentą (ES) 2021/1060. Nurodoma „Taip“, jeigu pasirinktai veiklai (poveiklei) įgyvendinti suplanuotas strateginės svarbos projektas pagal </t>
    </r>
    <r>
      <rPr>
        <i/>
        <sz val="9"/>
        <rFont val="Times New Roman"/>
        <family val="1"/>
        <charset val="186"/>
      </rPr>
      <t>2021–2027 metų Europos Sąjungos</t>
    </r>
    <r>
      <rPr>
        <i/>
        <sz val="9"/>
        <color theme="1"/>
        <rFont val="Times New Roman"/>
        <family val="1"/>
        <charset val="186"/>
      </rPr>
      <t xml:space="preserve">  fondų investicijų programą. Jeigu kvietimas apima kelias pažangos priemones, informacija pateikiama pagal visas nurodytas veiklas (poveikles).</t>
    </r>
  </si>
  <si>
    <t xml:space="preserve">Nurodomi galimi pareiškėjai veiklai (poveiklei) įgyvendinti, o  kai planuojamos finan-sinės priemonės, – galimi galutiniai gavėjai.  Kai kvietimų planas rengiamas INVESTIS, laukas automatiškai užpildomas priemonės duomenų INVESTIS formoje pasirinkus pažangos priemonę ir veiklą (poveiklę) (išskyrus, kai planuojamos
finansinės priemonės).
</t>
  </si>
  <si>
    <t xml:space="preserve">Bendra kvietimui skirta finansavimo lėšų suma (eurais) </t>
  </si>
  <si>
    <r>
      <t>Nurodoma bendra kvietimui skirta finansavimo lėšų suma (s</t>
    </r>
    <r>
      <rPr>
        <i/>
        <sz val="9"/>
        <rFont val="Times New Roman"/>
        <family val="1"/>
        <charset val="186"/>
      </rPr>
      <t>usumuojamos 21–26 stulpeliuose nurodytos sumos).</t>
    </r>
    <r>
      <rPr>
        <i/>
        <sz val="9"/>
        <color theme="1"/>
        <rFont val="Times New Roman"/>
        <family val="1"/>
        <charset val="186"/>
      </rPr>
      <t xml:space="preserve"> Jeigu kvietimas apima kelias pažangos priemones, nurodomi visų pažangos prie-monių duomenys atskirose eilutėse. </t>
    </r>
  </si>
  <si>
    <t xml:space="preserve">Didžiausia galima skirti finansavimo lėšų suma projektui ir (arba) projekto veiklai įgyvendinti (eurais) </t>
  </si>
  <si>
    <t>Nurodoma didžiausia galima skirti finansavimo lėšų suma projektui ir (ar) projekto veiklai įgyvendinti (jei taikoma).</t>
  </si>
  <si>
    <t>Finansavimo šaltinis (-iai) ir sumos (eurais)</t>
  </si>
  <si>
    <t>Valstybės biudžeto lėšos</t>
  </si>
  <si>
    <r>
      <t xml:space="preserve">Europos Sąjungos (toliau </t>
    </r>
    <r>
      <rPr>
        <b/>
        <sz val="10"/>
        <rFont val="Times New Roman"/>
        <family val="1"/>
        <charset val="186"/>
      </rPr>
      <t>–</t>
    </r>
    <r>
      <rPr>
        <b/>
        <sz val="10"/>
        <color theme="1"/>
        <rFont val="Times New Roman"/>
        <family val="1"/>
        <charset val="186"/>
      </rPr>
      <t xml:space="preserve"> ES) fondų lėšos</t>
    </r>
  </si>
  <si>
    <t>Ekonomikos gaivinimo ir atsparumo didinimo priemonės (toliau – EGADP) subsidijos lėšos</t>
  </si>
  <si>
    <t xml:space="preserve">
Bendrojo finansavimo lėšos</t>
  </si>
  <si>
    <t>Nurodoma pažangos priemonės veiklos (poveiklės) finansavimo iš ES fondų lėšų suma (eurais), skirta kvietimui.</t>
  </si>
  <si>
    <t>Nurodoma pažangos priemonės veiklos (poveiklės) finansavimo iš EGADP subsidijos lėšų suma (eurais), skirta kvietimui.</t>
  </si>
  <si>
    <r>
      <t>Nurodoma pažangos priemonės veiklos (poveiklės) finansavimo iš</t>
    </r>
    <r>
      <rPr>
        <sz val="9"/>
        <color theme="1"/>
        <rFont val="Times New Roman"/>
        <family val="1"/>
        <charset val="186"/>
      </rPr>
      <t xml:space="preserve"> </t>
    </r>
    <r>
      <rPr>
        <i/>
        <sz val="9"/>
        <color theme="1"/>
        <rFont val="Times New Roman"/>
        <family val="1"/>
        <charset val="186"/>
      </rPr>
      <t xml:space="preserve">EGADP paskolos lėšų suma (eurais), skirta kvietimui. </t>
    </r>
  </si>
  <si>
    <t xml:space="preserve">Nurodoma pažangos priemonės veiklos (poveiklės) finansavimo iš valstybės biudžeto lėšų suma (eurais), skirta kvietimui.   </t>
  </si>
  <si>
    <t xml:space="preserve">Nurodoma pažangos priemonės veiklos (poveiklės)  iš valstybės biudžeto lėšų skiriama finansavimo  lėšų suma ES fondų lėšomis netinkamam finansuoti pridėtinės vertės mokesčiui ir su juo susijusioms netiesioginėms išlaidoms apmokėti  (eurais), skirta kvietimui. </t>
  </si>
  <si>
    <t>Nuosavo įnašo dydis (eurais)</t>
  </si>
  <si>
    <t>Nurodomas bendras nuosavo įnašo dydis, kuriuo prisidedama prie pažangos priemonės veiklos (poveiklės) įgyvendinimo (eurais).</t>
  </si>
  <si>
    <t>Nurodoma finansavimo lėšų suma, skirta Sostinės regionui                   (Vilniaus apskritis). Taikoma ERPF arba ESF+  veikloms (poveiklėms).</t>
  </si>
  <si>
    <t>Nurodoma finansavimo lėšų suma, skirta Vidurio ir Vakarų Lietuvos regionui (visos apskritys, išskyrus Vilniaus apskritį).
Taikoma ERPF, ESF+ veikloms (poveiklėms).</t>
  </si>
  <si>
    <t>1. Lentelės 3–5, 15, 16,  28 stulpeliuose nurodomi INVESTIS formoje pateikiami šie duomenų grupavimo lygiai: Europos Sąjungos lėšų fondas, asignavimų valdytojas, administruojančioji institucija, pažangos priemonė, veikla.</t>
  </si>
  <si>
    <t>2. Lentelės 3–5, 14–18, 21–26, 28–35 stulpeliuose duomenys filtruojami iš INVESTIS formos.</t>
  </si>
  <si>
    <t>ES lėšų fondas</t>
  </si>
  <si>
    <t>Nurodoma Sanglaudos fondo arba EGADP, arba  TPF finansavimo lėšų suma.</t>
  </si>
  <si>
    <r>
      <t>Finansavimas pagal regioną, kuriam gali būti priskiriama</t>
    </r>
    <r>
      <rPr>
        <b/>
        <sz val="10"/>
        <color theme="1"/>
        <rFont val="Times New Roman"/>
        <family val="1"/>
        <charset val="186"/>
      </rPr>
      <t xml:space="preserve"> (-os) projekto veikla
 (-os) </t>
    </r>
  </si>
  <si>
    <t>26-001-P</t>
  </si>
  <si>
    <t>Ne</t>
  </si>
  <si>
    <t>Mokinių, kurie naudojasi sukurta visos dienos mokyklos infrastruktūra, skaičius</t>
  </si>
  <si>
    <t>R.S.2.3027</t>
  </si>
  <si>
    <t>Viešasis</t>
  </si>
  <si>
    <t>Joniškio rajono savivaldybės administracija</t>
  </si>
  <si>
    <t>ŠMSM</t>
  </si>
  <si>
    <t>CPVA</t>
  </si>
  <si>
    <t>Dotacija</t>
  </si>
  <si>
    <t>ERPF</t>
  </si>
  <si>
    <t xml:space="preserve">R.B.2.2071 </t>
  </si>
  <si>
    <t>Naudotojai per metus</t>
  </si>
  <si>
    <t xml:space="preserve">Naujos arba modernizuotos švietimo infrastruktūros mokymo klasių talpumas </t>
  </si>
  <si>
    <t xml:space="preserve">P.B.2.0067 </t>
  </si>
  <si>
    <t>Asmenys</t>
  </si>
  <si>
    <t>26-002-P</t>
  </si>
  <si>
    <t>Šiaulių miesto savivaldybės administracija</t>
  </si>
  <si>
    <t>26-003-P</t>
  </si>
  <si>
    <t>Radviliškio rajono savivaldybės administracija</t>
  </si>
  <si>
    <t>Šiaulių rajono savivaldybės administracija</t>
  </si>
  <si>
    <t>26-004-P</t>
  </si>
  <si>
    <t>Kelmės rajono savivaldybės administracija</t>
  </si>
  <si>
    <t>Pakruojo rajono savivaldybės administracija</t>
  </si>
  <si>
    <t>26-005-P</t>
  </si>
  <si>
    <t>Akmenės rajono savivaldybės administracija</t>
  </si>
  <si>
    <t>26-006-P</t>
  </si>
  <si>
    <t>Padidinti ugdymo prieinamumą atskirtį patiriantiems vaikams</t>
  </si>
  <si>
    <t>Naujos arba modernizuotos vaikų priežiūros infrastruktūros naudotojų skaičius per metus</t>
  </si>
  <si>
    <t>R.B.2.2070</t>
  </si>
  <si>
    <t>naudotojai per metus</t>
  </si>
  <si>
    <t>Sukurtų naujų ikimokyklinio ugdymo vietų skaičius</t>
  </si>
  <si>
    <t>P.S.2.1024</t>
  </si>
  <si>
    <t>skaičius</t>
  </si>
  <si>
    <t>Naujos arba modernizuotos vaikų priežiūros infrastruktūros mokymo klasių talpumas</t>
  </si>
  <si>
    <t>P.B.2.0066</t>
  </si>
  <si>
    <t>asmenys</t>
  </si>
  <si>
    <t>26-007-P</t>
  </si>
  <si>
    <t>procentas</t>
  </si>
  <si>
    <t>R.B.2.2071</t>
  </si>
  <si>
    <t>Mokyklos, kuriose buvo įdiegtos universalaus dizaino ir kitos inžinerinės priemonės pritaikant aplinką asmenims, turintiems negalią</t>
  </si>
  <si>
    <t xml:space="preserve">P.S.2.1025 </t>
  </si>
  <si>
    <t>Naujos arba modernizuotos švietimo infrastruktūros mokymo klasių talpumas</t>
  </si>
  <si>
    <t>R.S.2.3030</t>
  </si>
  <si>
    <t>asmenys per metus</t>
  </si>
  <si>
    <t xml:space="preserve">Tikslinės transporto priemonės </t>
  </si>
  <si>
    <t>P.S.2.1029</t>
  </si>
  <si>
    <t>26-008-P</t>
  </si>
  <si>
    <t>26-009-P</t>
  </si>
  <si>
    <t>26-101-P</t>
  </si>
  <si>
    <t>Vientiso dviračių ir pėsčiųjų takų tinklo kūrimas, integruojant bevariklį transportą į bendrą transporto sistemą Šiaulių mieste</t>
  </si>
  <si>
    <t xml:space="preserve"> Skatinti darnų judumą miestuose</t>
  </si>
  <si>
    <t>2021–2027 m. Europos Sąjungos investicijų programos uždavinys "8.1 Tvarus judumas mieste"</t>
  </si>
  <si>
    <t>Dviračiams skirtos infrastruktūros naudotojų skaičius per metus</t>
  </si>
  <si>
    <t>R.B.2.2064</t>
  </si>
  <si>
    <t>Šiaulių miesto  savivaldybės administracija</t>
  </si>
  <si>
    <t>SM</t>
  </si>
  <si>
    <t xml:space="preserve">Dotacija </t>
  </si>
  <si>
    <t>Planavimas</t>
  </si>
  <si>
    <t>-</t>
  </si>
  <si>
    <t>2024 m. 04 mėn.</t>
  </si>
  <si>
    <t xml:space="preserve">Dviračiams skirta infrastruktūra, kuriai
suteikta parama </t>
  </si>
  <si>
    <t>P.B.2.0058</t>
  </si>
  <si>
    <t>Kilometrai</t>
  </si>
  <si>
    <t>26-102-P</t>
  </si>
  <si>
    <t>Eismo saugos gerinimas Šiaulių mieste, šalinant juodąsias dėmes</t>
  </si>
  <si>
    <t>Gerinti eismo saugą vietinės reikšmės keliuose ir gatvėse</t>
  </si>
  <si>
    <t>2021–2027 m. Europos Sąjungos investicijų programos uždavinys "3.2. Plėtoti ir stiprinti tvarų, klimato kaitai atsparų, pažangų ir įvairiarūšį nacionalinį, regioninį ir vietos judumą, įskaitant geresnes galimybes naudotis TEN-T ir tarpvalstybinį judumą"</t>
  </si>
  <si>
    <t xml:space="preserve">Panaikintos juodosios dėmės ar avaringos vietos vietinės reikšmės keliuose (gatvėse) </t>
  </si>
  <si>
    <t>R.S.2.3024</t>
  </si>
  <si>
    <t>Skaičius</t>
  </si>
  <si>
    <t>2024 m.01 mėn.</t>
  </si>
  <si>
    <t>Įdiegtos saugų eismą gerinančios priemonės vietinės reikšmės keliuose (gatvėse)</t>
  </si>
  <si>
    <t>P.S.2.1023</t>
  </si>
  <si>
    <t>26-512-P</t>
  </si>
  <si>
    <t>Kokybiškų visuomenės sveikatos paslaugų prieinamumo didinimas Šiaulių regione</t>
  </si>
  <si>
    <t>11-001-02-10-03(RE)</t>
  </si>
  <si>
    <t>Gerinti kokybiškų visuomenės sveikatos paslaugų prieinamumą regionuose</t>
  </si>
  <si>
    <t>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</si>
  <si>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R.S.2.3523 </t>
  </si>
  <si>
    <t>Procentai</t>
  </si>
  <si>
    <t xml:space="preserve">80
(2029)
</t>
  </si>
  <si>
    <t>viešas</t>
  </si>
  <si>
    <t>Akmenės rajono savivaldybės visuomenės sveikatos biuras</t>
  </si>
  <si>
    <t>SAM</t>
  </si>
  <si>
    <t>ESF+</t>
  </si>
  <si>
    <t>2024-01</t>
  </si>
  <si>
    <t>2024-03</t>
  </si>
  <si>
    <t xml:space="preserve">Asmenys, dalyvavę sveikatos raštingumo didinimo veiklose </t>
  </si>
  <si>
    <t xml:space="preserve">P.S.2.1519 </t>
  </si>
  <si>
    <t xml:space="preserve">380
(2029)
</t>
  </si>
  <si>
    <t>Asmenų, palankiai vertinančių visuomenės sveikatos priežiūros paslaugų kokybę, dalis</t>
  </si>
  <si>
    <t xml:space="preserve">'R.S.2.3526 </t>
  </si>
  <si>
    <t>Paramą gavusių nacionalinio, regionų ar vietos lygmens viešojo administravimo ar viešąsias paslaugas teikiančių įstaigų skaičius</t>
  </si>
  <si>
    <t xml:space="preserve">'P.B.2.0518 </t>
  </si>
  <si>
    <t>Subjektų skaičius</t>
  </si>
  <si>
    <t>1 (2029)</t>
  </si>
  <si>
    <t>Joniškio rajono savivaldybės visuomenės sveikatos biuras</t>
  </si>
  <si>
    <t xml:space="preserve">440
(2029)
</t>
  </si>
  <si>
    <t>Kelmės rajono savivaldybės visuomenės sveikatos biuras</t>
  </si>
  <si>
    <t xml:space="preserve">2300
(2029)
</t>
  </si>
  <si>
    <t>Pakruojo rajono savivaldybės visuomenės sveikatos biuras</t>
  </si>
  <si>
    <t xml:space="preserve">1200
(2029)
</t>
  </si>
  <si>
    <t>Radviliškio rajono savivaldybės visuomenės sveikatos biuras</t>
  </si>
  <si>
    <t xml:space="preserve">2362
(2029)
</t>
  </si>
  <si>
    <t>26-513-P</t>
  </si>
  <si>
    <t>Šiaulių rajono savivaldybės visuomenės sveikatos biuras</t>
  </si>
  <si>
    <t xml:space="preserve">  2024-04  </t>
  </si>
  <si>
    <t xml:space="preserve">  2024-06  </t>
  </si>
  <si>
    <t xml:space="preserve">590
(2029)
</t>
  </si>
  <si>
    <t>26-201-P</t>
  </si>
  <si>
    <t>Geriamojo vandens tiekimo ir nuotekų tvarkymo paslaugų plėtra Akmenės rajono savivaldybėje</t>
  </si>
  <si>
    <t>02-001-06-07-02(RE)-26-(LT026-02-02-04)</t>
  </si>
  <si>
    <t>Didinti geriamojo vandens tiekimo ir nuotekų tvarkymo paslaugų prieinamumą</t>
  </si>
  <si>
    <t>2.5. Skatinti prieigą prie vandens ir tvarią vandentvarką</t>
  </si>
  <si>
    <t>Viešojo vandens tiekimo paskirstymo sistemų naujų arba atnaujintų vamzdynų ilgis</t>
  </si>
  <si>
    <t xml:space="preserve">RCO30
P.B.2.0030 </t>
  </si>
  <si>
    <t>km</t>
  </si>
  <si>
    <t>Privatus</t>
  </si>
  <si>
    <t>UAB „Akmenės vandenys“</t>
  </si>
  <si>
    <t>AM</t>
  </si>
  <si>
    <t>Sanglaudos fondas</t>
  </si>
  <si>
    <t>2024-05</t>
  </si>
  <si>
    <t>Viešojo nuotekų surinkimo tinklo naujų arba atnaujintų vamzdynų ilgis</t>
  </si>
  <si>
    <t xml:space="preserve">RCO31
P.B.2.0031 </t>
  </si>
  <si>
    <t>Gyventojai, prisijungę prie patobulintų viešojo vandens tiekimo sistemų</t>
  </si>
  <si>
    <t xml:space="preserve">RCR41
R.B.2.2041 </t>
  </si>
  <si>
    <t>Gyventojai, prisijungę bent prie antrinio viešojo nuotekų valymo įrenginių</t>
  </si>
  <si>
    <t xml:space="preserve">RCR42
R.B.2.2042 </t>
  </si>
  <si>
    <t>Nauji arba atnaujinti geriamojo vandens ruošimo pajėgumai</t>
  </si>
  <si>
    <t xml:space="preserve">P.S.2.1013 </t>
  </si>
  <si>
    <t>m3/parą</t>
  </si>
  <si>
    <t>26-202-P</t>
  </si>
  <si>
    <t>Vandens tiekimo ir nuotekų tvarkymo infrastruktūros plėtra Joniškio rajone</t>
  </si>
  <si>
    <t>UAB „Joniškio vandenys"</t>
  </si>
  <si>
    <t xml:space="preserve">Nauji arba atnaujinti nuotekų valymo pajėgumai </t>
  </si>
  <si>
    <t xml:space="preserve">RCO32
P.B.2.0032 </t>
  </si>
  <si>
    <t>Gyventojų ekvivalentas</t>
  </si>
  <si>
    <t>26-203-P</t>
  </si>
  <si>
    <t>Geriamojo vandens tiekimo ir nuotekų tvarkymo paslaugų prieinamumo didinimas Pakruojo rajono savivaldybėje</t>
  </si>
  <si>
    <t>UAB „Pakruojo vandentiekis“</t>
  </si>
  <si>
    <t>26-204-P</t>
  </si>
  <si>
    <t>Geriamojo vandens tiekimo ir nuotekų tvarkymo
paslaugų	
prieinamumo
didinimas	
Radviliškio rajono
savivaldybėje</t>
  </si>
  <si>
    <t>UAB
„Radviliškio vanduo“</t>
  </si>
  <si>
    <t>2024-08</t>
  </si>
  <si>
    <t>2024-10</t>
  </si>
  <si>
    <t>26-205-P</t>
  </si>
  <si>
    <t>Vandentiekio ir nuotekų sistemų plėtra bei rekonstrukcija Šiaulių rajono savivaldybėje</t>
  </si>
  <si>
    <t>UAB „Kuršėnų vandenys“</t>
  </si>
  <si>
    <t>Geriamojo vandens tiekimo bei nuotekų tvarkymo paslaugų prieinamumo didinimas Kelmės rajone</t>
  </si>
  <si>
    <t>UAB „Kelmės vanduo“</t>
  </si>
  <si>
    <t>2024 m. 02 mėn.</t>
  </si>
  <si>
    <t xml:space="preserve">Finansavimas pagal regioną, kuriam gali būti priskiriama (-os) projekto veikla
 (-os) </t>
  </si>
  <si>
    <t>26-401-P</t>
  </si>
  <si>
    <t>Socialinio būsto fondo plėtra Šiaulių regione I</t>
  </si>
  <si>
    <t>09-003-02-02-11-(RE)-26-(LT026-03-01-05)</t>
  </si>
  <si>
    <t>Sumažinti pažeidžiamų visuomenės grupių gerovės teritorinius skirtumus</t>
  </si>
  <si>
    <t>Socialinio būsto prieinamumo didinimas Pakruojo rajono savivaldybėje</t>
  </si>
  <si>
    <t>Konkretus 2021–2027 m. Europos Sąjungos investicijų programos uždavinys "4.9. Skatinti marginalizuotų bendruomenių, mažas pajamas gaunančių mažų ūkių ir nepalankioje padėtyje esančių grupių, įskaitant specialiųjų poreikių turinčius asmenis, socialinę ir ekonominę įtrauktį vykdant integruotus veiksmus, be kita ko, teikti aprūpinimą būstu ir socialines paslaugas (Europos regioninės plėtros fondas (toliau – ERPF)"</t>
  </si>
  <si>
    <t>Naujų arba modernizuotų socialinių būstų talpumas</t>
  </si>
  <si>
    <t>P.B.2.0065</t>
  </si>
  <si>
    <t xml:space="preserve">Pakruojo rajono savivaldybės administracija </t>
  </si>
  <si>
    <t>Lietuvos Respublikos socialinės apsaugos ir darbo ministerija</t>
  </si>
  <si>
    <t>Centrinė projektų valdymo agentūra</t>
  </si>
  <si>
    <t>2024 03</t>
  </si>
  <si>
    <t>2024 05</t>
  </si>
  <si>
    <t>Naujų arba modernizuotų socialinių būstų naudotojų skaičius per metus</t>
  </si>
  <si>
    <t>R.B.2.2067</t>
  </si>
  <si>
    <t>Socialinio būsto fondo plėtra Šiaulių miesto savivaldybėje</t>
  </si>
  <si>
    <t xml:space="preserve">Šiaulių miesto savivaldybės administracija </t>
  </si>
  <si>
    <t>Socialinio būsto fondo plėtra Šiaulių rajono savivaldybėje</t>
  </si>
  <si>
    <t>26-402-P</t>
  </si>
  <si>
    <t>Socialinio būsto fondo plėtra Šiaulių regione II</t>
  </si>
  <si>
    <t>Socialinio būsto poreikio  tenkinimas Kelmės rajone</t>
  </si>
  <si>
    <t>2024 06</t>
  </si>
  <si>
    <t>2024 08</t>
  </si>
  <si>
    <t>Socialinio būsto fondo plėtra Radviliškio rajono savivaldybėje</t>
  </si>
  <si>
    <t>26-403-P</t>
  </si>
  <si>
    <t>Socialinio būsto fondo plėtra Šiaulių regione III</t>
  </si>
  <si>
    <t>Socialinio būsto fondo plėtra Joniškio rajono savivaldybėje</t>
  </si>
  <si>
    <t>26-404-P</t>
  </si>
  <si>
    <t>Socialinio būsto fondo plėtra Šiaulių regione IV</t>
  </si>
  <si>
    <t>Socialinio būsto fondo plėtra Akmenės rajono savivaldybėje</t>
  </si>
  <si>
    <t>Įvairialypio švietimo plėtojimas vykdant visos dienos mokyklų veiklą Akmenės rajone</t>
  </si>
  <si>
    <t xml:space="preserve">Plėtoti įvairialypį švietimą  vykdant visos dienos mokyklų veiklą
</t>
  </si>
  <si>
    <t>Konkretus 2021–2027 m. Europos Sąjungos investicijų programos uždavinys   "4.5. Gerinti vienodas galimybes naudotis įtraukiomis ir kokybiškomis švietimo, mokymo ir mokymosi visą gyvenimą paslaugomis plėtojant prieinamą infrastruktūrą, be kita ko, didinant atsparumą naudojantis nuotoliniu ir internetiniu švietimu bei mokymu (ERPF)"</t>
  </si>
  <si>
    <t xml:space="preserve"> asmenys per metus</t>
  </si>
  <si>
    <t xml:space="preserve"> 2024-12</t>
  </si>
  <si>
    <t xml:space="preserve">Naujos arba modernizuotos švietimo  infrastruktūros naudotojų skaičius per metus 
</t>
  </si>
  <si>
    <t xml:space="preserve"> asmenys</t>
  </si>
  <si>
    <t>Įvairialypio švietimo plėtojimas vykdant visos dienos mokyklų veiklą Kelmės  rajone</t>
  </si>
  <si>
    <t>2.3. Visos dienos mokyklos erdvių įrengimas ir pritaikymas Kelmės rajono ikimokyklinio, priešmokyklinio, pradinio bei pagrindinio ugdymo įstaigose</t>
  </si>
  <si>
    <t xml:space="preserve">Mokinių, kurie naudojasi sukurta visos dienos mokyklos infrastruktūra, skaičius </t>
  </si>
  <si>
    <t xml:space="preserve"> 2024-05</t>
  </si>
  <si>
    <t xml:space="preserve"> 2024-06</t>
  </si>
  <si>
    <t xml:space="preserve"> Naujos arba modernizuotos švietimo  infrastruktūros naudotojų skaičius per metus</t>
  </si>
  <si>
    <t xml:space="preserve"> Naujos arba modernizuotos švietimo infrastruktūros mokymo klasių talpumas </t>
  </si>
  <si>
    <t>P.B.2.0067</t>
  </si>
  <si>
    <t>2 015</t>
  </si>
  <si>
    <t>Įvairialypio švietimo plėtojimas vykdant visos dienos mokyklų veiklą Radviliškio  rajone</t>
  </si>
  <si>
    <t>2.5. Visos dienos mokyklos erdvių įrengimas ir pritaikymas Radviliškio rajono ikimokyklinio, priešmokyklinio, pradinio bei pagrindinio ugdymo įstaigose</t>
  </si>
  <si>
    <t xml:space="preserve"> 2024-04</t>
  </si>
  <si>
    <t xml:space="preserve">Naujos arba modernizuotos švietimo  infrastruktūros naudotojų skaičius per metus </t>
  </si>
  <si>
    <t>Įvairialypio švietimo plėtojimas vykdant visos dienos mokyklų veiklą Šiaulių  mieste</t>
  </si>
  <si>
    <t>2.6. Visos dienos mokyklos erdvių įrengimas ir pritaikymas Šiaulių miesto ikimokyklinio, priešmokyklinio, pradinio bei pagrindinio ugdymo įstaigose</t>
  </si>
  <si>
    <t>Naujos arba modernizuotos švietimo  infrastruktūros naudotojų skaičius per metus</t>
  </si>
  <si>
    <t>Įvairialypio švietimo plėtojimas vykdant visos dienos mokyklų veiklą Joniškio rajone</t>
  </si>
  <si>
    <t>2.2. Visos dienos mokyklos erdvių įrengimas ir pritaikymas Joniškio rajono ikimokyklinio, priešmokyklinio, pradinio bei pagrindinio ugdymo įstaigose</t>
  </si>
  <si>
    <t xml:space="preserve"> Mokinių, kurie naudojasi sukurta visos dienos mokyklos infrastruktūra, skaičius 
</t>
  </si>
  <si>
    <t xml:space="preserve">R.S.2.3027 </t>
  </si>
  <si>
    <t xml:space="preserve"> 2024-03</t>
  </si>
  <si>
    <t xml:space="preserve">Naujos arba modernizuotos švietimo infrastruktūros mokymo klasių talpumas 
</t>
  </si>
  <si>
    <t xml:space="preserve"> naudotojai per metus</t>
  </si>
  <si>
    <t xml:space="preserve"> Naujos arba modernizuotos vaikų priežiūros infrastruktūros naudotojų skaičius per metus
</t>
  </si>
  <si>
    <t xml:space="preserve">P.B.2.0066 </t>
  </si>
  <si>
    <t>Įvairialypio švietimo plėtojimas vykdant visos dienos mokyklų veiklą Pakruojo  rajone</t>
  </si>
  <si>
    <t>2.4. Visos dienos mokyklos erdvių įrengimas ir pritaikymas Pakruojo rajono ikimokyklinio, priešmokyklinio, pradinio bei pagrindinio ugdymo įstaigose</t>
  </si>
  <si>
    <t xml:space="preserve"> 2025-03</t>
  </si>
  <si>
    <t xml:space="preserve">Naujos arba modernizuotos švietimo infrastruktūros mokymo klasių talpumas 
</t>
  </si>
  <si>
    <t>Įvairialypio švietimo plėtojimas vykdant visos dienos mokyklų veiklą Šiaulių  rajone</t>
  </si>
  <si>
    <t>2.7. Visos dienos mokyklos erdvių įrengimas ir pritaikymas Šiaulių rajono ikimokyklinio, priešmokyklinio, pradinio bei pagrindinio ugdymo įstaigose</t>
  </si>
  <si>
    <t>Ugdymo prieinamumo didinimas atskirtį patiriantiems vaikams Akmenės rajone</t>
  </si>
  <si>
    <t>R.S.2.3026</t>
  </si>
  <si>
    <t xml:space="preserve">Naujos arba modernizuotos švietimo infrastruktūros naudotojų skaičius per metus </t>
  </si>
  <si>
    <t xml:space="preserve">Mokyklos, kuriose buvo įdiegtos universalaus dizaino ir kitos inžinerinės priemonės pritaikant aplinką asmenims, turintiems negalią </t>
  </si>
  <si>
    <t xml:space="preserve">Naujos ar modernizuotos švietimo infrastruktūros mokymo klasių talpumas </t>
  </si>
  <si>
    <t xml:space="preserve">Vaikų, pasinaudojusių pavėžėjimo paslaugomis naujai įsigytomis transporto priemonėmis, skaičius </t>
  </si>
  <si>
    <t>Tikslinės transporto priemonės</t>
  </si>
  <si>
    <t xml:space="preserve">Naujos arba modernizuotos vaikų priežiūros infrastruktūros naudotojų skaičius per metus </t>
  </si>
  <si>
    <t xml:space="preserve">Naujos arba modernizuotos vaikų priežiūros infrastruktūros mokymo klasių talpumas </t>
  </si>
  <si>
    <t>Ugdymo prieinamumo didinimas atskirtį patiriantiems vaikams Joniškio rajone</t>
  </si>
  <si>
    <t>1.2. Ugdymo prieinamumo didinimas atskirtį patiriantiems vaikams Joniškio rajone</t>
  </si>
  <si>
    <t>Vaikų, pasinaudojusių pavėžėjimo paslaugomis naujai įsigytomis transporto priemonėmis, skaičius</t>
  </si>
  <si>
    <t xml:space="preserve">R.S.2.3030 </t>
  </si>
  <si>
    <t xml:space="preserve">P.S.2.1029 </t>
  </si>
  <si>
    <t>26-010-P</t>
  </si>
  <si>
    <t>Ugdymo prieinamumo didinimas atskirtį patiriantiems vaikams Kelmės rajone</t>
  </si>
  <si>
    <t>1.3. Ugdymo prieinamumo didinimas atskirtį patiriantiems vaikams Kelmės rajone</t>
  </si>
  <si>
    <t xml:space="preserve"> 2024-08</t>
  </si>
  <si>
    <t>26-011-P</t>
  </si>
  <si>
    <t>Ugdymo prieinamumo didinimas atskirtį patiriantiems vaikams Pakruojo rajone</t>
  </si>
  <si>
    <t>1.4. Ugdymo prieinamumo didinimas atskirtį patiriantiems vaikams Pakruojo rajono savivaldybėje</t>
  </si>
  <si>
    <t xml:space="preserve">Mokyklų, kuriose buvo įdiegtos universalaus dizaino ir kitos inžinerinės priemonės, aplinką pritaikant asmenims turintiems negalią, dalis nuo visų mokyklų 
</t>
  </si>
  <si>
    <t>P.S.2.1025</t>
  </si>
  <si>
    <t xml:space="preserve"> skaičius</t>
  </si>
  <si>
    <t xml:space="preserve">Tikslinės transporto priemonės
</t>
  </si>
  <si>
    <t>26-012-P</t>
  </si>
  <si>
    <t>Ugdymo prieinamumo didinimas atskirtį  patiriantiems vaikams Radviliškio rajone</t>
  </si>
  <si>
    <t xml:space="preserve">1.5. Ugdymo prieinamumo didinimas atskirtį  patiriantiems vaikams Radviliškio rajone 
</t>
  </si>
  <si>
    <t xml:space="preserve">Naujos ar modernizuotos švietimo infrastruktūros mokymo klasių talpumas
</t>
  </si>
  <si>
    <t xml:space="preserve"> asmenys
</t>
  </si>
  <si>
    <t>26-013-P</t>
  </si>
  <si>
    <t>Ugdymo prieinamumo didinimas atskirtį patiriantiems vaikams Šiaulių mieste</t>
  </si>
  <si>
    <t xml:space="preserve">1.6. Ugdymo prieinamumo didinimas atskirtį patiriantiems vaikams Šiaulių miesto savivaldybėje
</t>
  </si>
  <si>
    <t xml:space="preserve">R.B.2.2070 </t>
  </si>
  <si>
    <t>26-014-P</t>
  </si>
  <si>
    <t>Ugdymo prieinamumo didinimas atskirtį patiriantiems vaikams Šiaulių rajone</t>
  </si>
  <si>
    <t xml:space="preserve">1.7. Ugdymo prieinamumo didinimas atskirtį patiriantiems vaikams Šiaulių rajono savivaldybėje
</t>
  </si>
  <si>
    <t xml:space="preserve">Sukurtų naujų ikimokyklinio ugdymo vietų skaičius 
</t>
  </si>
  <si>
    <t xml:space="preserve">P.S.2.1024 </t>
  </si>
  <si>
    <t>10-001-06-01-03-(RE)-26-LT026-02-01-02</t>
  </si>
  <si>
    <t>10-001-05-03-07-(RE)-26-LT026-02-01-02</t>
  </si>
  <si>
    <t>26-103-P</t>
  </si>
  <si>
    <t>Šiaulių miesto darnaus judumo plane numatytų priemonių, prisidedančių prie šiltnamio efektą sukeliančių dujų mažinimo, įgyvendinimas</t>
  </si>
  <si>
    <t xml:space="preserve">
Įgyvendintos darnaus judumo priemonės </t>
  </si>
  <si>
    <t>P.S.2.1035</t>
  </si>
  <si>
    <t>2024 m. 10 mėn.</t>
  </si>
  <si>
    <t>2024 m. 12 mėn.</t>
  </si>
  <si>
    <t>12-003-03-02-17-(RE)-26-(LT026-03-03-01)</t>
  </si>
  <si>
    <t xml:space="preserve"> 2025-02</t>
  </si>
  <si>
    <t>12-003-03-01-23-(RE)-26-(LT026-03-03-01)</t>
  </si>
  <si>
    <t>26-301-P</t>
  </si>
  <si>
    <t>Šiaulių miesto integruota plėtra (I etapas)</t>
  </si>
  <si>
    <t>01-004-07-02-01-(RE)-26-(LT026-03-01-06)</t>
  </si>
  <si>
    <t xml:space="preserve">Pagerinti viešųjų paslaugų prieinamumą, darbo vietų pasiekiamumą ir tam reikalingų išteklių naudojimo efektyvumą </t>
  </si>
  <si>
    <t>Bendrojo ugdymo, neformaliojo
ugdymo ir kitų
viešųjų paslaugų teikimui trūkstamos
infrastruktūros
sukūrimas, adresu 
J. Jablonskio g. 14, Šiauliai</t>
  </si>
  <si>
    <t>Konkretus 2021–2027 m. Europos Sąjungos investicijų programos uždavinys "5.1. Skatinti integruotą ir įtraukią socialinę, ekonominę ir aplinkosaugos plėtrą, puoselėti kultūrą, gamtos paveldą, darnų turizmą ir saugumą miestų teritorijose"</t>
  </si>
  <si>
    <t>Naujų ar rekonstruotų pastatų, kurių pirminės energijos paklausa yra bent 20 % mažesnė, nei reikalauja energijos beveik nevartojantis pastatas</t>
  </si>
  <si>
    <t>P.S.2.1034</t>
  </si>
  <si>
    <t>kvadratiniai metrai</t>
  </si>
  <si>
    <t>VRM</t>
  </si>
  <si>
    <t>2024-04</t>
  </si>
  <si>
    <t>Integruoti teritorinio vystymo projektai</t>
  </si>
  <si>
    <t>P.B.2.0076</t>
  </si>
  <si>
    <t>Projektai</t>
  </si>
  <si>
    <t xml:space="preserve">Metinis konsoliduotų viešųjų paslaugų vartotojų skaičius </t>
  </si>
  <si>
    <t>R.S.2.3039</t>
  </si>
  <si>
    <t>Vartotojai per metus</t>
  </si>
  <si>
    <t>Rekultivuota žemė, naudojama žaliesiems plotams, socialiniams būstams, ekonominei arba kitai paskirčiai</t>
  </si>
  <si>
    <t>R.B.2.2052</t>
  </si>
  <si>
    <t>Hektarai</t>
  </si>
  <si>
    <t>26-302-P</t>
  </si>
  <si>
    <t>Šiaulių miesto integruota plėtra (II etapas)</t>
  </si>
  <si>
    <t>77 700</t>
  </si>
  <si>
    <t>2024-06</t>
  </si>
  <si>
    <t>98 000</t>
  </si>
  <si>
    <t>Sukurtos arba atkurtos teritorijos, naudojamos ekonominei, rekreacinei ar turizmo paskirčiai</t>
  </si>
  <si>
    <t>R.N.2.5720</t>
  </si>
  <si>
    <t>26-303-P</t>
  </si>
  <si>
    <t>Šiaulių miesto integruota plėtra (III etapas)</t>
  </si>
  <si>
    <t>2024-09</t>
  </si>
  <si>
    <t>2024-11</t>
  </si>
  <si>
    <t>86 400</t>
  </si>
  <si>
    <t>Kelmės rajono
savivaldybės
administracija</t>
  </si>
  <si>
    <t xml:space="preserve">Joniškio rajono
savivaldybės
administracija
</t>
  </si>
  <si>
    <t xml:space="preserve">Akmenės rajono
savivaldybės
administracija
</t>
  </si>
  <si>
    <t>26-405-P</t>
  </si>
  <si>
    <t>Institucinės globos pertvarkai reikalingų paslaugų infrastruktūros modernizavimas ir plėtra Šiaulių regione I</t>
  </si>
  <si>
    <t xml:space="preserve">Paslaugų intelekto ir (ar) psichikos negalią turintiems asmenims vietų skaičius naujoje ar modernizuotoje infrastruktūroje </t>
  </si>
  <si>
    <t>P.S.2.1030</t>
  </si>
  <si>
    <t xml:space="preserve">Pakruojo rajono
savivaldybės
administracija
</t>
  </si>
  <si>
    <t>2024 04</t>
  </si>
  <si>
    <t>Asmenų, turinčių intelekto ir (ar) psichikos negalią, gavusių paslaugas naujoje ar modernizuotoje infrastruktūroje skaičius per metus</t>
  </si>
  <si>
    <t>R.S.2.3031</t>
  </si>
  <si>
    <t>Asmenys per metus</t>
  </si>
  <si>
    <t>Apsaugoto būsto plėtra Pakruojo rajono savivaldybėje</t>
  </si>
  <si>
    <t>Pakruojo rajono
savivaldybės
administracija</t>
  </si>
  <si>
    <t>26-406-P</t>
  </si>
  <si>
    <t>Institucinės globos pertvarkai reikalingų paslaugų infrastruktūros modernizavimas ir plėtra Šiaulių regione II</t>
  </si>
  <si>
    <t>Paslaugų, reikalingų institucinės globos pertvarkai įgyvendinti, infrastruktūros modernizavimas ir plėtra Kelmės rajone</t>
  </si>
  <si>
    <t>Bendruomeninių apgyvendinimo bei užimtumo paslaugų asmenims su intelekto ir (ar) psichikos negalia plėtra Šiaulių mieste, II etapas</t>
  </si>
  <si>
    <t>Socialinių paslaugų įstaigų  senyvo amžiaus asmenims 
infrastruktūros modernizavimas ir plėtra Šiaulių regione I</t>
  </si>
  <si>
    <t>Socialinių paslaugų įstaigų senyvo amžiaus asmenims infrastruktūros modernizavimas ir plėtra Kelmės rajone</t>
  </si>
  <si>
    <t>Konkretus 2021–2027 m. Europos Sąjungos investicijų programos uždavinys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</si>
  <si>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socialinės rūpybos infrastruktūros (ne būsto) talpumas</t>
  </si>
  <si>
    <t>P.B.2.0070</t>
  </si>
  <si>
    <t>Naujos arba modernizuotos socialinės rūpybos infrastruktūros naudotojų skaičius per metus</t>
  </si>
  <si>
    <t>R.B.2.2074</t>
  </si>
  <si>
    <t>26-408-P</t>
  </si>
  <si>
    <t>Institucinės globos pertvarkai reikalingų paslaugų infrastruktūros modernizavimas ir plėtra Šiaulių regione III</t>
  </si>
  <si>
    <t>Paslaugų, reikalingų institucinės globos pertvarkai įgyvendinti, infrastruktūros modernizavimas ir plėtra Joniškio rajone</t>
  </si>
  <si>
    <t>2024 09</t>
  </si>
  <si>
    <t>2024 11</t>
  </si>
  <si>
    <t>Apsaugoto būsto plėtra Akmenės rajone</t>
  </si>
  <si>
    <t>Akmenės rajono
savivaldybės
administracija</t>
  </si>
  <si>
    <t>26-409-P</t>
  </si>
  <si>
    <t>Nestacionarių socialinių paslaugų infrastruktūros 
modernizavimas ir plėtra Šiaulių regione I</t>
  </si>
  <si>
    <t>Atvirų jaunimo erdvių plėtra 
Pakruojo rajone</t>
  </si>
  <si>
    <t>Paslaugų socialiai pažeidžiamiems, socialinę riziką (atskirtį) patiriantiems asmenims vietų skaičius naujoje ar modernizuotoje infrastruktūroje</t>
  </si>
  <si>
    <t>P.S.2.1031</t>
  </si>
  <si>
    <t>Socialiai pažeidžiamų, socialinę riziką (atskirtį) patiriančių asmenų, gavusių paslaugas naujoje ar modernizuotoje infrastruktūroje skaičius per metus</t>
  </si>
  <si>
    <t>R.S.2.3033</t>
  </si>
  <si>
    <t>Atvirų jaunimo erdvių infrastruktūros atnaujinimas ir plėtra Joniškio rajone</t>
  </si>
  <si>
    <t>26-410-P</t>
  </si>
  <si>
    <t>Nestacionarių socialinių paslaugų infrastruktūros 
modernizavimas ir plėtra Šiaulių regione II</t>
  </si>
  <si>
    <t>Specializuotos pagalbos centrų 
plėtra Akmenės rajone</t>
  </si>
  <si>
    <t>2024 12</t>
  </si>
  <si>
    <t>2025 02</t>
  </si>
  <si>
    <t>26-411-P</t>
  </si>
  <si>
    <t>Bendruomeninių socialinių paslaugų plėtra Akmenės rajone</t>
  </si>
  <si>
    <t>Bendruomeninių socialinių paslaugų plėtra Akmenės 
rajone</t>
  </si>
  <si>
    <t>2025 03</t>
  </si>
  <si>
    <t>26-412-P</t>
  </si>
  <si>
    <t>Institucinės globos pertvarkai reikalingų paslaugų infrastruktūros modernizavimas ir plėtra Šiaulių regione IV</t>
  </si>
  <si>
    <t>. Grupinio gyvenimo namų
plėtra Akmenės rajone</t>
  </si>
  <si>
    <t>26-413-P</t>
  </si>
  <si>
    <t>Institucinės globos pertvarkai reikalingų paslaugų infrastruktūros modernizavimas ir plėtra Šiaulių regione V</t>
  </si>
  <si>
    <t>Paslaugų, reikalingų institucinės
globos pertvarkai įgyvendinti, infrastruktūros modernizavimas ir plėtra Radviliškio
rajone</t>
  </si>
  <si>
    <t>Radviliškio rajono
savivaldybės
administracija</t>
  </si>
  <si>
    <t>2025 10</t>
  </si>
  <si>
    <t>2025 12</t>
  </si>
  <si>
    <t>26-414-P</t>
  </si>
  <si>
    <t>Nestacionarių socialinių paslaugų infrastruktūros 
modernizavimas ir plėtra Šiaulių regione III</t>
  </si>
  <si>
    <t>Nestacionarių socialinių paslaugų kokybės gerinimas 
Pakruojo rajone</t>
  </si>
  <si>
    <t>2026 03</t>
  </si>
  <si>
    <t>2026 05</t>
  </si>
  <si>
    <t>26-415-P</t>
  </si>
  <si>
    <t>Socialinių paslaugų įstaigų  senyvo amžiaus asmenims 
infrastruktūros modernizavimas ir plėtra Šiaulių regione II</t>
  </si>
  <si>
    <t>Socialinės globos namų įkūrimas senyvo amžiaus asmenims Pakruojo rajone</t>
  </si>
  <si>
    <t>Atviros erdvės, sukurtos arba atkurtos miestų teritorijose (kvadratiniai metrai)</t>
  </si>
  <si>
    <t xml:space="preserve">P.B.2.0114 </t>
  </si>
  <si>
    <t>Kvadratiniai metrai</t>
  </si>
  <si>
    <t>26-528-P</t>
  </si>
  <si>
    <t xml:space="preserve"> Ilgalaikės priežiūros paslaugų užtikrinimas Šiaulių regione </t>
  </si>
  <si>
    <t>11-002-02-11-02 (RE)</t>
  </si>
  <si>
    <t>Užtikrinti ilgalaikės priežiūros paslaugų plėtrą</t>
  </si>
  <si>
    <t xml:space="preserve">2.1. Ilgalaikės
priežiūros paslaugų
užtikrinimas Akmenės rajone </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</si>
  <si>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t>
  </si>
  <si>
    <t>Naujos arba modernizuotos sveikatos priežiūros infrastruktūros naudotojų skaičius per metus</t>
  </si>
  <si>
    <t xml:space="preserve">R.B.2.2073 </t>
  </si>
  <si>
    <t xml:space="preserve">181
(2029)
</t>
  </si>
  <si>
    <t>Akmenės
rajono
savivaldybės
administracija</t>
  </si>
  <si>
    <t xml:space="preserve">  2024-07</t>
  </si>
  <si>
    <t xml:space="preserve">  2024-09  </t>
  </si>
  <si>
    <t xml:space="preserve">Naujos arba modernizuotos sveikatos priežiūros infrastruktūros talpumas </t>
  </si>
  <si>
    <t xml:space="preserve">P.B.2.0069 </t>
  </si>
  <si>
    <t xml:space="preserve">2.3. Ilgalaikės priežiūros paslaugų plėtra Kelmės rajone </t>
  </si>
  <si>
    <t xml:space="preserve">407
(2029)
</t>
  </si>
  <si>
    <t>Kelmės
rajono
savivaldybės
administracija</t>
  </si>
  <si>
    <t>2.4. Ilgalaikės priežiūros paslaugų mobiliųjų komandų stiprinimas Kelmės rajone</t>
  </si>
  <si>
    <t>2021–2027 metų Europos Sąjungos fondų investicijų programos  "Konkretus uždavinys – 4.10. Užtikrinti vienodas galimybes naudotis sveikatos priežiūros paslaugomis, didinti sveikatos priežiūros sistemų, įskaitant pirminę sveikatos priežiūrą, atsparumą, ir skatinti perėjimą nuo institucinės globos prie globos šeimoje ir bendruomeninės globos (ERPF)".
2021–2027 metų Europos Sąjungos fondų investicijų programos  "Konkretus uždavinys – 4.8. Suteikti daugiau vienodų galimybių už prieinamą kainą laiku gauti kokybiškas ir tvarias paslaugas, įskaitant paslaugas, kuriomis skatinamos galimybės gauti būstą ir į asmenį orientuotą priežiūrą, įskaitant sveikatos priežiūrą; modernizuoti socialinės apsaugos sistemas, be kita ko, skatinti, kad būtų suteikta galimybė naudotis socialine apsauga, daugiau dėmesio skiriant vaikams ir palankių sąlygų neturinčioms grupėms; gerinti sveikatos priežiūros sistemų ir ilgalaikės priežiūros paslaugų prieinamumą, taip pat ir neįgaliesiems, rezultatyvumą ir tvarumą".</t>
  </si>
  <si>
    <t xml:space="preserve"> Ilgalaikės priežiūros paslaugų gavėjų, palankiai vertinančių gaunamų paslaugų kokybę, dalis </t>
  </si>
  <si>
    <t>R.S.2.3530</t>
  </si>
  <si>
    <t>Asmenys, gavę ilgalaikės priežiūros paslaugas</t>
  </si>
  <si>
    <t xml:space="preserve">P.S.2.1525 </t>
  </si>
  <si>
    <t xml:space="preserve">26
(2029)
</t>
  </si>
  <si>
    <t xml:space="preserve"> Sveikatos priežiūros specialistų, kurie po dalyvavimo veiklose mažiausiai 2 metus dirbo sveikatos priežiūros įstaigose, dalis</t>
  </si>
  <si>
    <t xml:space="preserve">R.S.2.3532 </t>
  </si>
  <si>
    <t xml:space="preserve">Sveikatos priežiūros įstaigos, įgyvendinusios sveikatos priežiūros specialistų įgalinimo, pritraukimo ir išlaikymo projektus </t>
  </si>
  <si>
    <t xml:space="preserve">P.S.2.1526 </t>
  </si>
  <si>
    <t xml:space="preserve">1
(2029)
</t>
  </si>
  <si>
    <t>2.5. Mobiliųjų komandų aprūpinimas
darbui reikalinga
įranga ir priemonių
komplektais bei
automobiliais Radviliškio rajone</t>
  </si>
  <si>
    <t xml:space="preserve">640
(2029)
</t>
  </si>
  <si>
    <t>Radviliškio
rajono
savivaldybės
administracija</t>
  </si>
  <si>
    <t>26-529-P</t>
  </si>
  <si>
    <t>2.2. Ilgalaikės priežiūros paslaugų plėtros užtikrinimas Joniškio rajono savivaldybėje</t>
  </si>
  <si>
    <t>Joniškio
rajono
savivaldybės
administracija</t>
  </si>
  <si>
    <t xml:space="preserve">  2024-10</t>
  </si>
  <si>
    <t xml:space="preserve">  2024-12  </t>
  </si>
  <si>
    <t>2024 04 19</t>
  </si>
  <si>
    <t>2026 06</t>
  </si>
  <si>
    <t>2026 08</t>
  </si>
  <si>
    <t>26-206-P</t>
  </si>
  <si>
    <t>Atliekų tvarkymo paslaugų gerinimas Akmenės rajono savivaldybėje</t>
  </si>
  <si>
    <t>02-001-06-10-01-(RE)-26-(LT026-02-02-07)</t>
  </si>
  <si>
    <t>Skatinti rūšiuojamąjį atliekų surinkimą</t>
  </si>
  <si>
    <t>2.6. Skatinti perėjimą prie žiedinės ir efektyvaus išteklių naudojimo ekonomikos</t>
  </si>
  <si>
    <t xml:space="preserve">Investicijos į rūšiuojamojo atliekų surinkimo įrenginius </t>
  </si>
  <si>
    <t xml:space="preserve">P.B.2.0107 </t>
  </si>
  <si>
    <t>Eurai</t>
  </si>
  <si>
    <t>Surinktos atskirai išrūšiuotos atliekos</t>
  </si>
  <si>
    <t xml:space="preserve">R.B.2.2103  </t>
  </si>
  <si>
    <t>Tonos per metus</t>
  </si>
  <si>
    <t>Įgyvendintos viešinimo kampanijos atliekų prevencijos ir tvarkymo temomis</t>
  </si>
  <si>
    <t xml:space="preserve">P.S.2.1015 </t>
  </si>
  <si>
    <t>26-207-P</t>
  </si>
  <si>
    <t>Ventos DGAS aikštelės išplėtimas</t>
  </si>
  <si>
    <t>VšĮ Šiaulių regiono atliekų tvarkymo centras</t>
  </si>
  <si>
    <t>2025-02</t>
  </si>
  <si>
    <t>2025-04</t>
  </si>
  <si>
    <t>26-208-P</t>
  </si>
  <si>
    <t>Atliekų tvarkymo paslaugų gerinimas Kelmės rajone</t>
  </si>
  <si>
    <t>26-209-P</t>
  </si>
  <si>
    <t>Rūšiuojamojo
atliekų surinkimo
skatinimas
Radviliškio rajone</t>
  </si>
  <si>
    <t>2025-01</t>
  </si>
  <si>
    <t xml:space="preserve">    Naujos arba modernizuotos vaikų priežiūros infrastruktūros naudotojų skaičius per metus
</t>
  </si>
  <si>
    <t xml:space="preserve"> R.B.2.2070 </t>
  </si>
  <si>
    <t xml:space="preserve">   Naujos arba modernizuotos vaikų priežiūros infrastruktūros mokymo klasių talpumas</t>
  </si>
  <si>
    <t xml:space="preserve">   P.B.2.0066</t>
  </si>
  <si>
    <t>1.2. Kokybiškų visuomenės sveikatos paslaugų prieinamumo didinimas Joniškio rajone</t>
  </si>
  <si>
    <t>1.4. Kokybiškų visuomenės sveikatos paslaugų prieinamumo didinimas Pakruojo rajone</t>
  </si>
  <si>
    <t>1.6. Kokybiškų visuomenės sveikatos paslaugų prieinamumo didinimas Šiaulių rajone</t>
  </si>
  <si>
    <t>26-530-P</t>
  </si>
  <si>
    <t>1.5. Kokybiškų visuomenės sveikatos paslaugų prieinamumo didinimas Radviliškio rajone</t>
  </si>
  <si>
    <t>26-531-P</t>
  </si>
  <si>
    <t>1.3. Kokybiškų visuomenės sveikatos paslaugų prieinamumo didinimas Kelmės rajone</t>
  </si>
  <si>
    <t>26-532-P</t>
  </si>
  <si>
    <t>1.1. Kokybiškų visuomenės sveikatos paslaugų prieinamumo didinimas Akmenės rajone</t>
  </si>
  <si>
    <t>2025-09</t>
  </si>
  <si>
    <t>2025-03</t>
  </si>
  <si>
    <t>2025-05</t>
  </si>
  <si>
    <t>2024-01-15 (4 PĮP vertinimo metu buvo atsiimti)</t>
  </si>
  <si>
    <t>2024-04-02 (PĮP vertinimo metu atsiimtas)</t>
  </si>
  <si>
    <t xml:space="preserve">601
(2029)
</t>
  </si>
  <si>
    <t>2362
(2029)</t>
  </si>
  <si>
    <t>2025-11</t>
  </si>
  <si>
    <t>1200
(2029)</t>
  </si>
  <si>
    <t>26-533-P</t>
  </si>
  <si>
    <t>26-534-P</t>
  </si>
  <si>
    <t xml:space="preserve">  2025-01  </t>
  </si>
  <si>
    <t xml:space="preserve">  2025-02  </t>
  </si>
  <si>
    <t>590
(2029)</t>
  </si>
  <si>
    <t>26-535-P</t>
  </si>
  <si>
    <t>2.6. Ilgalaikės priežiūros paslaugų plėtros užtikrinimas Pakruojo rajono savivaldybėje</t>
  </si>
  <si>
    <t xml:space="preserve">24
(2029)
</t>
  </si>
  <si>
    <t xml:space="preserve">  2025-07</t>
  </si>
  <si>
    <t xml:space="preserve">  2025-09  </t>
  </si>
  <si>
    <t xml:space="preserve">16
(2029)
</t>
  </si>
  <si>
    <t>26-536-P</t>
  </si>
  <si>
    <t xml:space="preserve">30
(2029)
</t>
  </si>
  <si>
    <t>Pastebėjimai dėl stebėsenos rodiklių</t>
  </si>
  <si>
    <t>2025-06</t>
  </si>
  <si>
    <t>26-210-P</t>
  </si>
  <si>
    <t>Žaliosios infrastruktūros plėtojimas Naujosios Akmenės mieste</t>
  </si>
  <si>
    <t>02-001-06-08-02-(RE)-26-(LT026-02-01-08)</t>
  </si>
  <si>
    <t>Plėtoti žaliąją infrastruktūrą urbanizuotoje aplinkoje</t>
  </si>
  <si>
    <t>2.7. Stiprinti gamtos, biologinės įvairovės ir žaliosios infrastruktūros apsaugą ir išsaugojimą, be kita ko, miestų teritorijose ir mažinti visų rūšių taršą</t>
  </si>
  <si>
    <t>Gyventojai, galintys naudotis nauja ar patobulinta žaliąja infrastruktūra</t>
  </si>
  <si>
    <t>RCR95
R.B.2.2095</t>
  </si>
  <si>
    <t>Žalioji infrastruktūra, kuriai suteikta parama kitais nei prisitaikymo prie klimato kaitos tikslais</t>
  </si>
  <si>
    <t>RCO36
P.B.2.0036</t>
  </si>
  <si>
    <t>hektarai</t>
  </si>
  <si>
    <t>26-211-P</t>
  </si>
  <si>
    <t>Atliekų tvarkymo paslaugų gerinimas Pakruojo rajone</t>
  </si>
  <si>
    <t>Grupinio gyvenimo namų įsteigimas Pakruojo rajono savivaldybėje*</t>
  </si>
  <si>
    <t>Socialinių dirbtuvių įkūrimas Pakruojo rajono savivaldybėje*</t>
  </si>
  <si>
    <t>26-416-P</t>
  </si>
  <si>
    <t>Institucinės globos pertvarkai reikalingų paslaugų infrastruktūros modernizavimas ir plėtra Šiaulių regione VI</t>
  </si>
  <si>
    <t>2025 05</t>
  </si>
  <si>
    <t>26-417-P</t>
  </si>
  <si>
    <t>Institucinės globos pertvarkai reikalingų paslaugų infrastruktūros modernizavimas ir plėtra Šiaulių regione VII</t>
  </si>
  <si>
    <t>2025 06</t>
  </si>
  <si>
    <t>2025 08</t>
  </si>
  <si>
    <t>26-418-P</t>
  </si>
  <si>
    <t>Institucinės globos pertvarkai reikalingų paslaugų infrastruktūros modernizavimas ir plėtra Šiaulių regione VIII</t>
  </si>
  <si>
    <t>26-419-P</t>
  </si>
  <si>
    <t>Socialinių paslaugų įstaigų  senyvo amžiaus asmenims 
infrastruktūros modernizavimas ir plėtra Šiaulių regione III</t>
  </si>
  <si>
    <t>2024 10</t>
  </si>
  <si>
    <t>2.1. Visos dienos
mokyklos erdvių
įrengimas bendrojo ugdymo įstaigose
Akmenės rajone</t>
  </si>
  <si>
    <t xml:space="preserve">  2025-06</t>
  </si>
  <si>
    <t xml:space="preserve">1.1. Ugdymo prieinamumo padidinimas atskirtį patiriantiems vaikams ir naujų ikimokyklinio ugdymo grupių įrengimas Akmenės rajono savivaldybėje
</t>
  </si>
  <si>
    <t>2024-11-20</t>
  </si>
  <si>
    <t>7/15/2024
PĮP pagal 2.3, 2.4 ir 2.5 poveikles nepateikti kvietime nurodytu laiku</t>
  </si>
  <si>
    <t>26-537-P</t>
  </si>
  <si>
    <t xml:space="preserve">  2024-11</t>
  </si>
  <si>
    <t xml:space="preserve">  2025-01</t>
  </si>
  <si>
    <t>26-538-P</t>
  </si>
  <si>
    <t>Europos Sąjungos (toliau – ES) fondų lėšos</t>
  </si>
  <si>
    <t>1.8 Tankiai apgyvendintos Šiaulių miesto urbanizuotos teritorijos atgaivinimas, žalinimas ir funkcionalumo didinimas</t>
  </si>
  <si>
    <t>P. B. 2.0114</t>
  </si>
  <si>
    <t>1.3 Bendrojo ugdymo paslaugų kokybės gerinimas ir prieinamumo  didinimas Šiaulių mieste, modernizuojant Šiaulių Ragainės progimnaziją</t>
  </si>
  <si>
    <t>1.5 Šiaulių jaunųjų
gamtininkų centro jojimo skyriaus
modernizavimas, sukuriant tinkamas
sąlygas visuomenės
sveikatos stiprinimo,
neformaliojo švietimo viešųjų
paslaugų teikimui,
gyventojų poilsio
organizavimui</t>
  </si>
  <si>
    <t>1.6 Šiaulių
miesto „Romuvos", „Dainų" ir Salduvės
progimnazijų bei Didždvario ir Lieporių gimnazijų lauko infrastruktūros
atnaujinimas,
pritaikymas
ugdymo poreikiams ir funkcionalumo
didinimas</t>
  </si>
  <si>
    <t>1.7 Lieporių parko atgaivinimas ir pritaikymas bendruomenės veiklai</t>
  </si>
  <si>
    <t>1.2 S. Daukanto
inžinerijos gimnazijos
infrastruktūros
modernizavimas, pritaikant
specializuotų
inžinerinio ugdymo
programų vykdymui</t>
  </si>
  <si>
    <t>1.4 Bendrojo ugdymo paslaugų kokybės gerinimas ir prieinamumo didinimas Šiaulių mieste, modernizuojant Vinco Kudirkos progimnaziją</t>
  </si>
  <si>
    <t>26-304-P</t>
  </si>
  <si>
    <t>Šiaulių regiono investicinės aplinkos ir verslo plėtros sąlygų gerinimas (I etapas)</t>
  </si>
  <si>
    <t>01-004-07-01-01-(RE)-26-(LT026-01-01-09)</t>
  </si>
  <si>
    <t>Paskatinti regionų, funkcinių zonų, savivaldybių ir miestų ekonominį augimą pasitelkiant jų turimus išteklius</t>
  </si>
  <si>
    <t>1.3. Kelmės r. savivaldybės pramonės teritorijos Pagojo k. infrastruktūros įrengimas ir modernizavimas</t>
  </si>
  <si>
    <t>Konkretus 2021–2027 m. Europos Sąjungos investicijų programos uždavinys "5.2. Skatinti integruotą ir įtraukią socialinę, ekonominę ir aplinkosaugos plėtrą, puoselėti kultūrą, gamtos paveldą, darnų turizmą ir saugumą miestų teritorijose"</t>
  </si>
  <si>
    <t xml:space="preserve"> Sukurtos arba atkurtos teritorijos, naudojamos ekonominei, rekreacinei ar turizmo paskirčiai </t>
  </si>
  <si>
    <t>R.S.2.3040</t>
  </si>
  <si>
    <t>(hektarai)</t>
  </si>
  <si>
    <t>Kelmės r. savivaldybės
administracija</t>
  </si>
  <si>
    <t xml:space="preserve"> Integruoti teritorinio vystymo projektai </t>
  </si>
  <si>
    <t>1.5. Smulkiųjų verslininkų ir amatininkų kompetencijų centro įkūrimas Kuršėnų mieste</t>
  </si>
  <si>
    <t xml:space="preserve"> Metinis konsoliduotų viešųjų paslaugų vartotojų skaičius </t>
  </si>
  <si>
    <t>(vartotojai per metus)</t>
  </si>
  <si>
    <t>Šiaulių r. savivaldybės
administracija</t>
  </si>
  <si>
    <t>26-305-P</t>
  </si>
  <si>
    <t>Šiaulių regiono investicinės aplinkos ir verslo plėtros sąlygų gerinimas (II etapas)</t>
  </si>
  <si>
    <t>1.2. Bendradarbystės erdvės įkūrimas Joniškio rajono savivaldybėje</t>
  </si>
  <si>
    <t>Joniškio r. savivaldybės
administracija</t>
  </si>
  <si>
    <t>2024-12</t>
  </si>
  <si>
    <t>1.6. Pramonės teritorijos vystymas ir verslo sąlygų gerinimas Kuršėnų mieste</t>
  </si>
  <si>
    <t>26-306-P</t>
  </si>
  <si>
    <t>Šiaulių regiono investicinės aplinkos ir verslo plėtros sąlygų gerinimas (III etapas)</t>
  </si>
  <si>
    <t>1.1. Pastato, esančio adresu Žemaitijos g. 6A, Naujoji Akmenė, pritaikymas verslo bendradarbystės reikmėms</t>
  </si>
  <si>
    <t>Akmenės r. savivaldybės
administracija</t>
  </si>
  <si>
    <t>26-307-P</t>
  </si>
  <si>
    <t>Šiaulių regiono investicinės aplinkos ir verslo plėtros sąlygų gerinimas (IV etapas)</t>
  </si>
  <si>
    <t>1.4 Šeduvos verslo parko įrengimas</t>
  </si>
  <si>
    <t>Radviliškio r. savivaldybės
administracija</t>
  </si>
  <si>
    <t>26-308-P</t>
  </si>
  <si>
    <t>Šiaulių regiono turizmo objektų patrauklumo gerinimas (I etapas)</t>
  </si>
  <si>
    <t>01-004-07-01-01-(RE)-26-(LT026-01-03-10)</t>
  </si>
  <si>
    <t>1.8. Lietuvos valstybės atkūrimo šimtmečio ąžuolyno, Sidabros upės ir tvenkinio pritaikymas lankymui</t>
  </si>
  <si>
    <t>Joniškio rajono savivaldybės
administracija</t>
  </si>
  <si>
    <t xml:space="preserve"> Sukurtos arba atkurtos atviros erdvės </t>
  </si>
  <si>
    <t>P.S.2.1039</t>
  </si>
  <si>
    <t>(kv. metrai)</t>
  </si>
  <si>
    <t>1.9. Žagarės dolomito atodangos pritaikymas lankymui</t>
  </si>
  <si>
    <t>1.10. Žagarės ozo pritaikymas lankymui</t>
  </si>
  <si>
    <t>1.16. Burbaičių piliakalnio su gyvenviete pritaikymas lankymui</t>
  </si>
  <si>
    <t>Kelmės rajono savivaldybės
administracija</t>
  </si>
  <si>
    <t>1.17. Kelmės r. savivaldybės kultūros objektų pritaikymas lankymui</t>
  </si>
  <si>
    <t>1.34. Kuršėnų dvaro sodybos teritorijos pritaikymas lankymui</t>
  </si>
  <si>
    <t>Šiaulių rajono savivaldybės
administracija</t>
  </si>
  <si>
    <t xml:space="preserve">Atviros erdvės, sukurtos arba atkurtos miestų teritorijose </t>
  </si>
  <si>
    <t>26-309-P</t>
  </si>
  <si>
    <t>Šiaulių regiono turizmo objektų patrauklumo gerinimas (II etapas)</t>
  </si>
  <si>
    <t>1.2. Apžadų
kapelių pritaikymas lankymui</t>
  </si>
  <si>
    <t>Akmenės rajono savivaldybės
administracija</t>
  </si>
  <si>
    <t xml:space="preserve">P.S.2.1039 </t>
  </si>
  <si>
    <t>1.5. Luokavos piliakalnio pritaikymas lankymui</t>
  </si>
  <si>
    <t>1.7. Žemės gelmių sluoksnių Menčių karjere ir Sablauskių tvenkinio pritaikymas lankymui</t>
  </si>
  <si>
    <t>1.12. Tytuvėnų m. Giliaus ežero pritaikymas lankymui</t>
  </si>
  <si>
    <t>1.13. Tytuvėnų m. Bridvaišio ežero pritaikymas lankymui</t>
  </si>
  <si>
    <t>1.14. Kelmės evangelikų reformatų bažnyčios pritaikymas lankymui</t>
  </si>
  <si>
    <t>1.15. Kelmės Tūkstantmečio parko pritaikymas lankymui</t>
  </si>
  <si>
    <t>1.35. Kryžių kalno pritaikymas lankymui</t>
  </si>
  <si>
    <t>26-310-P</t>
  </si>
  <si>
    <t>Šiaulių regiono investicinės aplinkos ir verslo plėtros sąlygų gerinimas (V etapas)</t>
  </si>
  <si>
    <t>01-004-07-02-01-(RE)-26-(LT026-01-03-10)</t>
  </si>
  <si>
    <t>1.4. Inovatyvių
turizmo ir
ženklinimo
sprendinių
diegimas Akmenės
rajono savivaldybėje</t>
  </si>
  <si>
    <t>26-311-P</t>
  </si>
  <si>
    <t>Šiaulių regiono investicinės aplinkos ir verslo plėtros sąlygų gerinimas (VI etapas)</t>
  </si>
  <si>
    <t>1.33. Gamtos ir kultūros objektų pritaikymas lankymui Šiaulių rajono savivaldybėje</t>
  </si>
  <si>
    <t>P.B.2.0114</t>
  </si>
  <si>
    <t>26-312-P</t>
  </si>
  <si>
    <t>Šiaulių regiono turizmo objektų patrauklumo gerinimas (III etapas)</t>
  </si>
  <si>
    <t>1.1. Akmenės
gamtos ir
kultūros parko
pritaikymas lankymui</t>
  </si>
  <si>
    <t>1.3. Dabikinės dvaro parko pritaikymas lankymui</t>
  </si>
  <si>
    <t>1.6. Papilės II piliakalnio pritaikymas lankymui</t>
  </si>
  <si>
    <t>26-313-P</t>
  </si>
  <si>
    <t>Šiaulių regiono investicinės aplinkos ir verslo plėtros sąlygų gerinimas (VIII etapas)</t>
  </si>
  <si>
    <t>1.11. Tytuvėnų turizmo ir neformaliojo kraštotyros švietimo centro įrengimas</t>
  </si>
  <si>
    <t>26-314-P</t>
  </si>
  <si>
    <t>Šiaulių regiono investicinės aplinkos ir verslo plėtros sąlygų gerinimas (IX etapas)</t>
  </si>
  <si>
    <t>1.18. Maironių akmens su "vaiko pėda" ir šaltinio pritaikymas lankymui</t>
  </si>
  <si>
    <t>1.19. Pavandenės (Sakelinės) buv. dvaro sodybos pritaikymas lankymui</t>
  </si>
  <si>
    <t>1.20. Kubilių, Papušynio piliakalnio su gyvenviete pritaikymas lankymui</t>
  </si>
  <si>
    <t>1.21. Medžiokalnio pritaikymas lankymui</t>
  </si>
  <si>
    <t>1.22. Kalniškių, Spakainasties piliakalnio su gyvenviete pritaikymas lankymui</t>
  </si>
  <si>
    <t>26-315-P</t>
  </si>
  <si>
    <t>Šiaulių regiono investicinės aplinkos ir verslo plėtros sąlygų gerinimas (X etapas)</t>
  </si>
  <si>
    <t>1.24. Laičių tvenkinio pritaikymas lankymui</t>
  </si>
  <si>
    <t>Pakruojo rajono savivaldybės
administracija</t>
  </si>
  <si>
    <t>1.25. Pakruojo rajono savivaldybės kultūros objektų pritaikymas lankymui</t>
  </si>
  <si>
    <t>26-316-P</t>
  </si>
  <si>
    <t>Šiaulių regiono investicinės aplinkos ir verslo plėtros sąlygų gerinimas (XI etapas)</t>
  </si>
  <si>
    <t>1.23. Kruojos upės ir Pakruojo tvenkinio pritaikymas lankymui</t>
  </si>
  <si>
    <t>26-317-P</t>
  </si>
  <si>
    <t>Šiaulių regiono turizmo objektų patrauklumo gerinimas (IV etapas)</t>
  </si>
  <si>
    <t>1.31. Šeduvos kultūros ir gamtos objektų pritaikymas lankymui</t>
  </si>
  <si>
    <t>Radviliškio rajono savivaldybės
administracija</t>
  </si>
  <si>
    <t xml:space="preserve"> Dviračiams skirtos infrastruktūros metinis naudotojų skaičius </t>
  </si>
  <si>
    <t>R.S.2.3025</t>
  </si>
  <si>
    <t>(naudotojai per metus)</t>
  </si>
  <si>
    <t xml:space="preserve"> Dviračiams skirta infrastruktūra, kuriai suteikta parama </t>
  </si>
  <si>
    <t>(kilometrai)</t>
  </si>
  <si>
    <t>26-318-P</t>
  </si>
  <si>
    <t>Šiaulių regiono turizmo objektų patrauklumo gerinimas (V etapas)</t>
  </si>
  <si>
    <t>1.32. Kudinų piliakalnio (kitaip vadinamo Šiaulės kalnu) pritaikymas lankymui</t>
  </si>
  <si>
    <t>26-319-P</t>
  </si>
  <si>
    <t>Šiaulių regiono turizmo objektų patrauklumo gerinimas (VI etapas)</t>
  </si>
  <si>
    <t>1.30. Kultūros objektų, esančių Šv. Jokūbo piligriminiame kelyje, pritaikymas lankymui</t>
  </si>
  <si>
    <t>26-320-P</t>
  </si>
  <si>
    <t>Šiaulių regiono investicinės aplinkos ir verslo plėtros sąlygų gerinimas (VII etapas)</t>
  </si>
  <si>
    <t>1.28. Burbiškio dvaro sodybos pritaikymas lankymui</t>
  </si>
  <si>
    <t>26-321-P</t>
  </si>
  <si>
    <t>Šiaulių regiono investicinės aplinkos ir verslo plėtros sąlygų gerinimas (XII etapas)</t>
  </si>
  <si>
    <t>1.29. Pakiršinio dvaro pritaikymas lankymui</t>
  </si>
  <si>
    <t>1.26. Tyrulių pelkės pritaikymas lankymui</t>
  </si>
  <si>
    <t>1.27. Antaniškių miško pritaikymas lankymui</t>
  </si>
  <si>
    <t>26-322-P</t>
  </si>
  <si>
    <t>Šiaulių regiono 
viešojo keleivinio 
transporto 
efektyvumo 
didinimas (I etapas)</t>
  </si>
  <si>
    <t>01-004-07-02-01-(RE)-26-(LT026-02-01-02)</t>
  </si>
  <si>
    <t>2.1. Radviliškio r.
savivaldybės
viešojo keleivinio
transporto
infrastruktūros
plėtra ir
modernizavimas*</t>
  </si>
  <si>
    <t>Radviliškio 
rajono 
savivaldybės 
administracija</t>
  </si>
  <si>
    <t>1 530 
000</t>
  </si>
  <si>
    <t xml:space="preserve"> Metinis konsoliduotų viešųjų paslaugų vartotojų skaičius</t>
  </si>
  <si>
    <t>26-323-P</t>
  </si>
  <si>
    <t>Šiaulių regiono 
viešojo keleivinio 
transporto 
efektyvumo 
didinimas (II etapas)</t>
  </si>
  <si>
    <t>2.2. Viešojo 
keleivinio transporto 
paslaugų 
prieinamumo 
didinimas Šiaulių r. 
Savivaldybėje</t>
  </si>
  <si>
    <t xml:space="preserve"> Metinis konsoliduotų 
viešųjų paslaugų vartotojų skaičius 
</t>
  </si>
  <si>
    <t>Šiaulių rajono 
savivaldybės 
administracija</t>
  </si>
  <si>
    <t xml:space="preserve"> Naujų ar rekonstruotų 
pastatų, kurių pirminės energijos 
paklausa yra bent 20 % mažesnė, nei 
reikalauja energijos beveik nevartojantis 
pastatas, plotas </t>
  </si>
  <si>
    <t>2026 02</t>
  </si>
  <si>
    <t>26-420-P</t>
  </si>
  <si>
    <t>Užimtumo 
paslaugų asmenims 
su intelekto ir (ar)
psichikos negalia 
plėtra Šiaulių mieste</t>
  </si>
  <si>
    <t>26-324-P</t>
  </si>
  <si>
    <t>Šiaulių regiono turizmo objektų patrauklumo gerinimas (VIII etapas)</t>
  </si>
  <si>
    <t xml:space="preserve">Požymis </t>
  </si>
  <si>
    <t>Nepanaudotos Ekonomikos gaivinimo ir atsparumo didinimo priemonės lėšos</t>
  </si>
  <si>
    <t>1.1 Vientiso dviračių ir pėsčiųjų takų tinklo kūrimas, integruojant bevariklį transportą į bendrą transporto sistemą Šiaulių mieste</t>
  </si>
  <si>
    <t>Šio kvietimo patvirtintos rodiklių kortelės įkeltos (1 priedo 4 priedas)  M:\2. PROGRAMOS\3.1 EGADP - SP 21-27\2. Kvietimai\DTPS\1.2 KVIETIMŲ PLANAI\Suderintos rodiklių kortelės\10-001-06-01-03 (RE)</t>
  </si>
  <si>
    <t>1.3 Eismo saugos gerinimas Šiaulių mieste, šalinant juodąsias dėmes</t>
  </si>
  <si>
    <t>1.2 Šiaulių miesto darnaus judumo plane numatytų priemonių, prisidedančių prie šiltnamio efektą sukeliančių dujų mažinimo, įgyvendinimas</t>
  </si>
  <si>
    <t>26-104-P</t>
  </si>
  <si>
    <t>Vientiso dviračių ir pėsčiųjų takų tinklo kūrimas, integruojant bevariklį transportą į bendrą transporto sistemą Šiaulių mieste, II etapas</t>
  </si>
  <si>
    <t>1.4 Vientiso dviračių ir pėsčiųjų takų tinklo kūrimas, integruojant bevariklį transportą į bendrą transporto sistemą Šiaulių mieste, II etapas</t>
  </si>
  <si>
    <t xml:space="preserve">2025 m. 02 mėn.
</t>
  </si>
  <si>
    <t>2025 m. 04 mėn.</t>
  </si>
  <si>
    <t>Asmenų, kurie po dalyvavimo veiklose pagerino sveikatos raštingumo kompetenciją, dalis</t>
  </si>
  <si>
    <t>10/14/2024
nepateiktas PĮP</t>
  </si>
  <si>
    <t>26-539-P</t>
  </si>
  <si>
    <t xml:space="preserve">
234
(2029)
</t>
  </si>
  <si>
    <t>26-407-P**</t>
  </si>
  <si>
    <t>Atvirų jaunimo erdvių plėtra 
Pakruojo rajone***</t>
  </si>
  <si>
    <t>Grupinio gyvenimo namų įsteigimas Pakruojo rajono savivaldybėje</t>
  </si>
  <si>
    <t>Socialinių dirbtuvių įkūrimas Pakruojo rajono savivaldybėje</t>
  </si>
  <si>
    <t>Perėjimas nuo institucinės globos prie šeimoje ir bendruomenėje teikiamų paslaugų Šiaulių rajone</t>
  </si>
  <si>
    <t>26-421-P</t>
  </si>
  <si>
    <t>Socialinio būsto fondo plėtra Šiaulių regione V</t>
  </si>
  <si>
    <t>Socialinio būsto fondo plėtra Joniškio mieste</t>
  </si>
  <si>
    <t>2025 09</t>
  </si>
  <si>
    <t>2025 11</t>
  </si>
  <si>
    <t>26-422-P</t>
  </si>
  <si>
    <r>
      <rPr>
        <b/>
        <sz val="12"/>
        <color theme="1"/>
        <rFont val="Times New Roman"/>
        <family val="1"/>
        <charset val="186"/>
      </rPr>
      <t xml:space="preserve">*Pastaba. </t>
    </r>
    <r>
      <rPr>
        <sz val="12"/>
        <color theme="1"/>
        <rFont val="Times New Roman"/>
        <family val="1"/>
        <charset val="186"/>
      </rPr>
      <t>Projektams kvietimai buvo paskelbti, tačiau kilus poreikiui tikslinti suplanuotų projektų esminę informaciją, PĮP nebuvo pateikti. Patikslinus informaciją Šiaulių regiono plėtros plane, projektams suplanuoti nauji kvietimai Nr. 26-416-P ir 26-417-P</t>
    </r>
  </si>
  <si>
    <r>
      <rPr>
        <b/>
        <sz val="12"/>
        <color theme="1"/>
        <rFont val="Times New Roman"/>
        <family val="1"/>
        <charset val="186"/>
      </rPr>
      <t>**Pastaba:</t>
    </r>
    <r>
      <rPr>
        <sz val="12"/>
        <color theme="1"/>
        <rFont val="Times New Roman"/>
        <family val="1"/>
        <charset val="186"/>
      </rPr>
      <t xml:space="preserve"> PĮP nepateiktas, suplanuotas naujas kvietimas Nr. 26-419-P</t>
    </r>
  </si>
  <si>
    <r>
      <rPr>
        <b/>
        <sz val="12"/>
        <color theme="1"/>
        <rFont val="Times New Roman"/>
        <family val="1"/>
        <charset val="186"/>
      </rPr>
      <t>***Pastaba:</t>
    </r>
    <r>
      <rPr>
        <sz val="12"/>
        <color theme="1"/>
        <rFont val="Times New Roman"/>
        <family val="1"/>
        <charset val="186"/>
      </rPr>
      <t xml:space="preserve"> PĮP nepateiktas, tačiau suplanuotas naujas kvietimas Nr. 26-422-P</t>
    </r>
  </si>
  <si>
    <t>(kv. m.)</t>
  </si>
  <si>
    <t>Dviračiams skirtos infrastruktūros metinis naudotojų skaičius</t>
  </si>
  <si>
    <t>Dviračiams skirta infrastruktūra, kuriai suteikta parama</t>
  </si>
  <si>
    <t>(km)</t>
  </si>
  <si>
    <t>26-325-P</t>
  </si>
  <si>
    <t>Šiaulių regiono turizmo objektų patrauklumo gerinimas (IX etapas)</t>
  </si>
  <si>
    <t>2026-01</t>
  </si>
  <si>
    <t>2025-02-28</t>
  </si>
  <si>
    <r>
      <t xml:space="preserve">
</t>
    </r>
    <r>
      <rPr>
        <sz val="11"/>
        <color theme="1"/>
        <rFont val="Times New Roman"/>
        <family val="1"/>
        <charset val="186"/>
      </rPr>
      <t>439</t>
    </r>
  </si>
  <si>
    <r>
      <t xml:space="preserve">
</t>
    </r>
    <r>
      <rPr>
        <sz val="11"/>
        <color theme="1"/>
        <rFont val="Times New Roman"/>
        <family val="1"/>
        <charset val="186"/>
      </rPr>
      <t>1 110</t>
    </r>
  </si>
  <si>
    <r>
      <t xml:space="preserve">
</t>
    </r>
    <r>
      <rPr>
        <sz val="11"/>
        <color theme="1"/>
        <rFont val="Times New Roman"/>
        <family val="1"/>
        <charset val="186"/>
      </rPr>
      <t>1 232</t>
    </r>
  </si>
  <si>
    <t>522  050</t>
  </si>
  <si>
    <t>26-015-P</t>
  </si>
  <si>
    <t>Pakruojo vaikų lopšelio-darželio „Saulutė“ infrastruktūros atnaujinimas</t>
  </si>
  <si>
    <t>1.8. Pakruojo vaikų lopšelio-darželio „Saulutė“ infrastruktūros atnaujinimas</t>
  </si>
  <si>
    <t>ne</t>
  </si>
  <si>
    <t xml:space="preserve">R.B.2.2070. </t>
  </si>
  <si>
    <t>viešasis</t>
  </si>
  <si>
    <t>2025-07</t>
  </si>
  <si>
    <t xml:space="preserve">Sukurtų naujų ikimokyklinio ugdymo vietų skaičius </t>
  </si>
  <si>
    <t xml:space="preserve"> </t>
  </si>
  <si>
    <r>
      <rPr>
        <sz val="11"/>
        <rFont val="Calibri"/>
        <family val="2"/>
        <scheme val="minor"/>
      </rPr>
      <t xml:space="preserve">2.7. </t>
    </r>
    <r>
      <rPr>
        <strike/>
        <sz val="11"/>
        <rFont val="Calibri"/>
        <family val="2"/>
        <charset val="186"/>
        <scheme val="minor"/>
      </rPr>
      <t xml:space="preserve">
</t>
    </r>
    <r>
      <rPr>
        <sz val="11"/>
        <rFont val="Calibri"/>
        <family val="2"/>
        <scheme val="minor"/>
      </rPr>
      <t>Ilgalaikės priežiūros paslaugų plėtra Radviliškio
rajone</t>
    </r>
  </si>
  <si>
    <t>2025 07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</si>
</sst>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yyyy/mm"/>
    <numFmt numFmtId="165" formatCode="0.000"/>
    <numFmt numFmtId="166" formatCode="#,##0.0"/>
    <numFmt numFmtId="167" formatCode="#,##0.00;[Red]#,##0.00"/>
    <numFmt numFmtId="168" formatCode="#,##0.0;[Red]#,##0.0"/>
    <numFmt numFmtId="169" formatCode="yyyy\-mm\-dd;@"/>
  </numFmts>
  <fonts count="48" x14ac:knownFonts="1">
    <font>
      <sz val="11"/>
      <color theme="1"/>
      <name val="Calibri"/>
      <family val="2"/>
      <charset val="186"/>
      <scheme val="minor"/>
    </font>
    <font>
      <i/>
      <sz val="9"/>
      <color theme="1"/>
      <name val="Times New Roman"/>
      <family val="1"/>
      <charset val="186"/>
    </font>
    <font>
      <i/>
      <sz val="10"/>
      <color theme="1"/>
      <name val="Times New Roman"/>
      <family val="1"/>
      <charset val="186"/>
    </font>
    <font>
      <b/>
      <i/>
      <sz val="9"/>
      <color theme="1"/>
      <name val="Times New Roman"/>
      <family val="1"/>
      <charset val="186"/>
    </font>
    <font>
      <sz val="10"/>
      <color theme="1"/>
      <name val="Times New Roman"/>
      <family val="1"/>
      <charset val="186"/>
    </font>
    <font>
      <b/>
      <sz val="10"/>
      <color theme="1"/>
      <name val="Times New Roman"/>
      <family val="1"/>
      <charset val="186"/>
    </font>
    <font>
      <b/>
      <i/>
      <sz val="9"/>
      <name val="Times New Roman"/>
      <family val="1"/>
      <charset val="186"/>
    </font>
    <font>
      <b/>
      <sz val="10"/>
      <name val="Times New Roman"/>
      <family val="1"/>
      <charset val="186"/>
    </font>
    <font>
      <sz val="10"/>
      <name val="Times New Roman"/>
      <family val="1"/>
      <charset val="186"/>
    </font>
    <font>
      <i/>
      <sz val="9"/>
      <name val="Times New Roman"/>
      <family val="1"/>
      <charset val="186"/>
    </font>
    <font>
      <i/>
      <sz val="9"/>
      <color rgb="FFFF0000"/>
      <name val="Times New Roman"/>
      <family val="1"/>
      <charset val="186"/>
    </font>
    <font>
      <i/>
      <sz val="10"/>
      <name val="Times New Roman"/>
      <family val="1"/>
      <charset val="186"/>
    </font>
    <font>
      <sz val="9"/>
      <color theme="1"/>
      <name val="Times New Roman"/>
      <family val="1"/>
      <charset val="186"/>
    </font>
    <font>
      <sz val="11"/>
      <color theme="1"/>
      <name val="Calibri"/>
      <family val="2"/>
      <charset val="186"/>
      <scheme val="minor"/>
    </font>
    <font>
      <b/>
      <i/>
      <sz val="9"/>
      <color rgb="FFFF0000"/>
      <name val="Times New Roman"/>
      <family val="1"/>
      <charset val="186"/>
    </font>
    <font>
      <i/>
      <sz val="10"/>
      <color theme="1"/>
      <name val="Times New Roman"/>
      <family val="1"/>
    </font>
    <font>
      <i/>
      <sz val="9"/>
      <name val="Times New Roman"/>
      <family val="1"/>
    </font>
    <font>
      <i/>
      <sz val="10"/>
      <name val="Times New Roman"/>
      <family val="1"/>
    </font>
    <font>
      <b/>
      <i/>
      <sz val="10"/>
      <color theme="1"/>
      <name val="Times New Roman"/>
      <family val="1"/>
    </font>
    <font>
      <b/>
      <i/>
      <sz val="10"/>
      <name val="Times New Roman"/>
      <family val="1"/>
    </font>
    <font>
      <sz val="10"/>
      <color theme="1"/>
      <name val="Calibri"/>
      <family val="2"/>
      <charset val="186"/>
      <scheme val="minor"/>
    </font>
    <font>
      <u/>
      <sz val="11"/>
      <color theme="10"/>
      <name val="Calibri"/>
      <family val="2"/>
      <charset val="186"/>
      <scheme val="minor"/>
    </font>
    <font>
      <sz val="10"/>
      <color theme="0"/>
      <name val="Times New Roman"/>
      <family val="1"/>
      <charset val="186"/>
    </font>
    <font>
      <u/>
      <sz val="11"/>
      <color theme="0"/>
      <name val="Calibri"/>
      <family val="2"/>
      <charset val="186"/>
      <scheme val="minor"/>
    </font>
    <font>
      <sz val="11"/>
      <color theme="1"/>
      <name val="Times New Roman"/>
      <family val="1"/>
      <charset val="186"/>
    </font>
    <font>
      <b/>
      <sz val="11"/>
      <color theme="1"/>
      <name val="Times New Roman"/>
      <family val="1"/>
      <charset val="186"/>
    </font>
    <font>
      <sz val="11"/>
      <color theme="0" tint="-0.14999847407452621"/>
      <name val="Times New Roman"/>
      <family val="1"/>
      <charset val="186"/>
    </font>
    <font>
      <sz val="11"/>
      <name val="Times New Roman"/>
      <family val="1"/>
      <charset val="186"/>
    </font>
    <font>
      <b/>
      <sz val="11"/>
      <color theme="0" tint="-0.14999847407452621"/>
      <name val="Times New Roman"/>
      <family val="1"/>
      <charset val="186"/>
    </font>
    <font>
      <u/>
      <sz val="11"/>
      <color theme="1"/>
      <name val="Times New Roman"/>
      <family val="1"/>
      <charset val="186"/>
    </font>
    <font>
      <b/>
      <sz val="12"/>
      <color theme="1"/>
      <name val="Times New Roman"/>
      <family val="1"/>
      <charset val="186"/>
    </font>
    <font>
      <sz val="11"/>
      <name val="Calibri"/>
      <family val="2"/>
      <charset val="186"/>
      <scheme val="minor"/>
    </font>
    <font>
      <sz val="11"/>
      <name val="Calibri"/>
      <family val="2"/>
      <charset val="186"/>
    </font>
    <font>
      <sz val="11"/>
      <color rgb="FF006100"/>
      <name val="Calibri"/>
      <family val="2"/>
      <charset val="186"/>
      <scheme val="minor"/>
    </font>
    <font>
      <b/>
      <sz val="11"/>
      <color theme="1"/>
      <name val="Times New Roman"/>
      <family val="1"/>
    </font>
    <font>
      <sz val="11"/>
      <color rgb="FFFF0000"/>
      <name val="Calibri"/>
      <family val="2"/>
      <charset val="186"/>
      <scheme val="minor"/>
    </font>
    <font>
      <i/>
      <sz val="10"/>
      <color theme="0" tint="-0.499984740745262"/>
      <name val="Times New Roman"/>
      <family val="1"/>
      <charset val="186"/>
    </font>
    <font>
      <b/>
      <i/>
      <sz val="10"/>
      <color theme="0" tint="-0.499984740745262"/>
      <name val="Times New Roman"/>
      <family val="1"/>
      <charset val="186"/>
    </font>
    <font>
      <sz val="12"/>
      <color theme="1"/>
      <name val="Times New Roman"/>
      <family val="1"/>
      <charset val="186"/>
    </font>
    <font>
      <sz val="11"/>
      <name val="Calibri"/>
      <family val="2"/>
      <scheme val="minor"/>
    </font>
    <font>
      <strike/>
      <sz val="11"/>
      <color theme="1"/>
      <name val="Times New Roman"/>
      <family val="1"/>
      <charset val="186"/>
    </font>
    <font>
      <sz val="11"/>
      <color theme="1"/>
      <name val="Times New Roman"/>
      <family val="1"/>
    </font>
    <font>
      <sz val="9"/>
      <name val="Times New Roman"/>
      <family val="1"/>
    </font>
    <font>
      <sz val="8"/>
      <name val="Calibri"/>
      <family val="2"/>
      <charset val="186"/>
      <scheme val="minor"/>
    </font>
    <font>
      <b/>
      <sz val="8"/>
      <color theme="1"/>
      <name val="Times New Roman"/>
      <family val="1"/>
      <charset val="186"/>
    </font>
    <font>
      <strike/>
      <sz val="11"/>
      <name val="Calibri"/>
      <family val="2"/>
      <scheme val="minor"/>
    </font>
    <font>
      <strike/>
      <sz val="11"/>
      <name val="Calibri"/>
      <family val="2"/>
      <charset val="186"/>
      <scheme val="minor"/>
    </font>
    <font>
      <b/>
      <sz val="10"/>
      <color theme="1"/>
      <name val="Times New Roman"/>
      <family val="1"/>
    </font>
  </fonts>
  <fills count="5">
    <fill>
      <patternFill patternType="none"/>
    </fill>
    <fill>
      <patternFill patternType="gray125"/>
    </fill>
    <fill>
      <patternFill patternType="solid">
        <fgColor theme="0"/>
        <bgColor indexed="64"/>
      </patternFill>
    </fill>
    <fill>
      <patternFill patternType="solid">
        <fgColor rgb="FFFFFFCC"/>
      </patternFill>
    </fill>
    <fill>
      <patternFill patternType="solid">
        <fgColor rgb="FFC6EFCE"/>
      </patternFill>
    </fill>
  </fills>
  <borders count="46">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style="thin">
        <color rgb="FFB2B2B2"/>
      </left>
      <right style="thin">
        <color rgb="FFB2B2B2"/>
      </right>
      <top style="thin">
        <color rgb="FFB2B2B2"/>
      </top>
      <bottom style="thin">
        <color rgb="FFB2B2B2"/>
      </bottom>
      <diagonal/>
    </border>
    <border>
      <left style="thin">
        <color indexed="64"/>
      </left>
      <right style="thin">
        <color indexed="64"/>
      </right>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n">
        <color indexed="64"/>
      </left>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style="thin">
        <color indexed="64"/>
      </right>
      <top style="medium">
        <color indexed="64"/>
      </top>
      <bottom/>
      <diagonal/>
    </border>
    <border>
      <left/>
      <right style="thin">
        <color indexed="64"/>
      </right>
      <top/>
      <bottom style="medium">
        <color indexed="64"/>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top style="medium">
        <color indexed="64"/>
      </top>
      <bottom/>
      <diagonal/>
    </border>
    <border>
      <left style="thin">
        <color indexed="64"/>
      </left>
      <right/>
      <top/>
      <bottom style="medium">
        <color indexed="64"/>
      </bottom>
      <diagonal/>
    </border>
    <border>
      <left/>
      <right style="thin">
        <color indexed="64"/>
      </right>
      <top style="thin">
        <color indexed="64"/>
      </top>
      <bottom style="medium">
        <color indexed="64"/>
      </bottom>
      <diagonal/>
    </border>
  </borders>
  <cellStyleXfs count="5">
    <xf numFmtId="0" fontId="0" fillId="0" borderId="0"/>
    <xf numFmtId="0" fontId="13" fillId="3" borderId="7" applyNumberFormat="0" applyFont="0" applyAlignment="0" applyProtection="0"/>
    <xf numFmtId="0" fontId="13" fillId="0" borderId="0"/>
    <xf numFmtId="0" fontId="21" fillId="0" borderId="0" applyNumberFormat="0" applyFill="0" applyBorder="0" applyAlignment="0" applyProtection="0"/>
    <xf numFmtId="0" fontId="33" fillId="4" borderId="0" applyNumberFormat="0" applyBorder="0" applyAlignment="0" applyProtection="0"/>
  </cellStyleXfs>
  <cellXfs count="669">
    <xf numFmtId="0" fontId="0" fillId="0" borderId="0" xfId="0"/>
    <xf numFmtId="0" fontId="4" fillId="0" borderId="0" xfId="0" applyFont="1"/>
    <xf numFmtId="0" fontId="2" fillId="0" borderId="1" xfId="0" applyFont="1" applyBorder="1" applyAlignment="1">
      <alignment horizontal="center"/>
    </xf>
    <xf numFmtId="0" fontId="5" fillId="0" borderId="1" xfId="0" applyFont="1" applyBorder="1" applyAlignment="1">
      <alignment horizontal="center" vertical="center" wrapText="1"/>
    </xf>
    <xf numFmtId="0" fontId="1" fillId="0" borderId="1" xfId="0" applyFont="1" applyBorder="1" applyAlignment="1">
      <alignment horizontal="center" vertical="top" wrapText="1"/>
    </xf>
    <xf numFmtId="0" fontId="6" fillId="0" borderId="1" xfId="0" applyFont="1" applyBorder="1" applyAlignment="1">
      <alignment horizontal="center" vertical="top" wrapText="1"/>
    </xf>
    <xf numFmtId="0" fontId="3" fillId="0" borderId="1" xfId="0" applyFont="1" applyBorder="1" applyAlignment="1">
      <alignment horizontal="center" vertical="top" wrapText="1"/>
    </xf>
    <xf numFmtId="0" fontId="6" fillId="2" borderId="1" xfId="0" applyFont="1" applyFill="1" applyBorder="1" applyAlignment="1">
      <alignment horizontal="center" vertical="top" wrapText="1"/>
    </xf>
    <xf numFmtId="0" fontId="7" fillId="0" borderId="0" xfId="0" applyFont="1"/>
    <xf numFmtId="0" fontId="8" fillId="0" borderId="0" xfId="0" applyFont="1"/>
    <xf numFmtId="0" fontId="9" fillId="0" borderId="1" xfId="0" applyFont="1" applyBorder="1" applyAlignment="1">
      <alignment horizontal="center" vertical="top" wrapText="1"/>
    </xf>
    <xf numFmtId="0" fontId="7" fillId="0" borderId="1" xfId="0" applyFont="1" applyBorder="1" applyAlignment="1">
      <alignment horizontal="center" vertical="center" wrapText="1"/>
    </xf>
    <xf numFmtId="0" fontId="11" fillId="0" borderId="1" xfId="0" applyFont="1" applyBorder="1" applyAlignment="1">
      <alignment horizontal="center"/>
    </xf>
    <xf numFmtId="0" fontId="9" fillId="2" borderId="1" xfId="0" applyFont="1" applyFill="1" applyBorder="1" applyAlignment="1">
      <alignment horizontal="center" vertical="top" wrapText="1"/>
    </xf>
    <xf numFmtId="0" fontId="8" fillId="2" borderId="0" xfId="0" applyFont="1" applyFill="1"/>
    <xf numFmtId="0" fontId="1" fillId="0" borderId="1" xfId="0" applyFont="1" applyBorder="1" applyAlignment="1">
      <alignment horizontal="center" vertical="center" wrapText="1"/>
    </xf>
    <xf numFmtId="3" fontId="1" fillId="0" borderId="1" xfId="0" applyNumberFormat="1" applyFont="1" applyBorder="1" applyAlignment="1">
      <alignment horizontal="center" vertical="center" wrapText="1"/>
    </xf>
    <xf numFmtId="0" fontId="5" fillId="2" borderId="1" xfId="0" applyFont="1" applyFill="1" applyBorder="1" applyAlignment="1">
      <alignment horizontal="center" vertical="center" wrapText="1"/>
    </xf>
    <xf numFmtId="0" fontId="15"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5" fillId="0" borderId="14" xfId="0" applyFont="1" applyBorder="1" applyAlignment="1">
      <alignment horizontal="center" vertical="center" wrapText="1"/>
    </xf>
    <xf numFmtId="0" fontId="7" fillId="0" borderId="14" xfId="0" applyFont="1" applyBorder="1" applyAlignment="1">
      <alignment horizontal="center" vertical="center" wrapText="1"/>
    </xf>
    <xf numFmtId="0" fontId="2" fillId="0" borderId="13" xfId="0" applyFont="1" applyBorder="1" applyAlignment="1">
      <alignment horizontal="center"/>
    </xf>
    <xf numFmtId="0" fontId="2" fillId="0" borderId="14" xfId="0" applyFont="1" applyBorder="1" applyAlignment="1">
      <alignment horizontal="center"/>
    </xf>
    <xf numFmtId="0" fontId="11" fillId="0" borderId="14" xfId="0" applyFont="1" applyBorder="1" applyAlignment="1">
      <alignment horizontal="center"/>
    </xf>
    <xf numFmtId="0" fontId="2" fillId="0" borderId="18" xfId="0" applyFont="1" applyBorder="1" applyAlignment="1">
      <alignment horizontal="center"/>
    </xf>
    <xf numFmtId="0" fontId="4" fillId="0" borderId="20" xfId="0" applyFont="1" applyBorder="1" applyAlignment="1">
      <alignment horizontal="center" vertical="center" wrapText="1"/>
    </xf>
    <xf numFmtId="0" fontId="4" fillId="0" borderId="20" xfId="0" applyFont="1" applyBorder="1" applyAlignment="1">
      <alignment horizontal="center" vertical="center"/>
    </xf>
    <xf numFmtId="0" fontId="4" fillId="0" borderId="1" xfId="0" applyFont="1" applyBorder="1" applyAlignment="1">
      <alignment horizontal="center" vertical="center" wrapText="1"/>
    </xf>
    <xf numFmtId="0" fontId="4" fillId="0" borderId="25" xfId="0" applyFont="1" applyBorder="1" applyAlignment="1">
      <alignment horizontal="center" vertical="center" wrapText="1"/>
    </xf>
    <xf numFmtId="0" fontId="4" fillId="0" borderId="25" xfId="0" applyFont="1" applyBorder="1" applyAlignment="1">
      <alignment horizontal="center" vertical="center"/>
    </xf>
    <xf numFmtId="0" fontId="20" fillId="0" borderId="0" xfId="0" applyFont="1"/>
    <xf numFmtId="0" fontId="6" fillId="0" borderId="1" xfId="0" applyFont="1" applyBorder="1" applyAlignment="1">
      <alignment horizontal="center" vertical="center" wrapText="1"/>
    </xf>
    <xf numFmtId="0" fontId="9"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0" fontId="22" fillId="0" borderId="0" xfId="0" applyFont="1"/>
    <xf numFmtId="0" fontId="22" fillId="0" borderId="0" xfId="0" applyFont="1" applyAlignment="1">
      <alignment horizontal="center" vertical="top"/>
    </xf>
    <xf numFmtId="0" fontId="5" fillId="2" borderId="7" xfId="1" applyFont="1" applyFill="1" applyAlignment="1">
      <alignment horizontal="center" vertical="center" wrapText="1"/>
    </xf>
    <xf numFmtId="0" fontId="7" fillId="0" borderId="1" xfId="0" applyFont="1" applyBorder="1" applyAlignment="1">
      <alignment horizontal="center" vertical="top" wrapText="1"/>
    </xf>
    <xf numFmtId="0" fontId="2" fillId="0" borderId="2" xfId="0" applyFont="1" applyBorder="1" applyAlignment="1">
      <alignment horizontal="center"/>
    </xf>
    <xf numFmtId="0" fontId="2" fillId="0" borderId="2" xfId="0" applyFont="1" applyBorder="1" applyAlignment="1">
      <alignment horizontal="center" vertical="top"/>
    </xf>
    <xf numFmtId="0" fontId="11" fillId="0" borderId="2" xfId="0" applyFont="1" applyBorder="1" applyAlignment="1">
      <alignment horizontal="center"/>
    </xf>
    <xf numFmtId="0" fontId="24" fillId="0" borderId="0" xfId="0" applyFont="1" applyAlignment="1">
      <alignment horizontal="center" vertical="top"/>
    </xf>
    <xf numFmtId="0" fontId="25" fillId="0" borderId="5" xfId="0" applyFont="1" applyBorder="1" applyAlignment="1">
      <alignment horizontal="center" vertical="top"/>
    </xf>
    <xf numFmtId="0" fontId="24" fillId="0" borderId="2" xfId="0" applyFont="1" applyBorder="1" applyAlignment="1">
      <alignment horizontal="center" vertical="top" wrapText="1"/>
    </xf>
    <xf numFmtId="0" fontId="24" fillId="0" borderId="2" xfId="0" applyFont="1" applyBorder="1" applyAlignment="1">
      <alignment horizontal="left" vertical="top" wrapText="1"/>
    </xf>
    <xf numFmtId="0" fontId="24" fillId="0" borderId="2" xfId="0" applyFont="1" applyBorder="1" applyAlignment="1">
      <alignment horizontal="center" vertical="top"/>
    </xf>
    <xf numFmtId="0" fontId="24" fillId="0" borderId="2" xfId="0" applyFont="1" applyBorder="1" applyAlignment="1">
      <alignment horizontal="left" vertical="top"/>
    </xf>
    <xf numFmtId="4" fontId="24" fillId="0" borderId="2" xfId="0" applyNumberFormat="1" applyFont="1" applyBorder="1" applyAlignment="1">
      <alignment horizontal="center" vertical="top"/>
    </xf>
    <xf numFmtId="164" fontId="24" fillId="0" borderId="2" xfId="0" applyNumberFormat="1" applyFont="1" applyBorder="1" applyAlignment="1">
      <alignment horizontal="center" vertical="top"/>
    </xf>
    <xf numFmtId="0" fontId="26" fillId="0" borderId="8" xfId="0" applyFont="1" applyBorder="1" applyAlignment="1">
      <alignment horizontal="center" vertical="top"/>
    </xf>
    <xf numFmtId="0" fontId="24" fillId="0" borderId="8" xfId="0" applyFont="1" applyBorder="1" applyAlignment="1">
      <alignment horizontal="center" vertical="top"/>
    </xf>
    <xf numFmtId="0" fontId="24" fillId="0" borderId="8" xfId="0" applyFont="1" applyBorder="1" applyAlignment="1">
      <alignment horizontal="left" vertical="top"/>
    </xf>
    <xf numFmtId="0" fontId="24" fillId="0" borderId="8" xfId="0" applyFont="1" applyBorder="1" applyAlignment="1">
      <alignment horizontal="left" vertical="top" wrapText="1"/>
    </xf>
    <xf numFmtId="0" fontId="27" fillId="0" borderId="8" xfId="0" applyFont="1" applyBorder="1" applyAlignment="1">
      <alignment horizontal="center" vertical="top"/>
    </xf>
    <xf numFmtId="4" fontId="24" fillId="0" borderId="8" xfId="0" applyNumberFormat="1" applyFont="1" applyBorder="1" applyAlignment="1">
      <alignment horizontal="center" vertical="top"/>
    </xf>
    <xf numFmtId="164" fontId="24" fillId="0" borderId="8" xfId="0" applyNumberFormat="1" applyFont="1" applyBorder="1" applyAlignment="1">
      <alignment horizontal="center" vertical="top"/>
    </xf>
    <xf numFmtId="0" fontId="26" fillId="0" borderId="3" xfId="0" applyFont="1" applyBorder="1" applyAlignment="1">
      <alignment horizontal="center" vertical="top"/>
    </xf>
    <xf numFmtId="0" fontId="24" fillId="0" borderId="3" xfId="0" applyFont="1" applyBorder="1" applyAlignment="1">
      <alignment horizontal="left" vertical="top"/>
    </xf>
    <xf numFmtId="0" fontId="24" fillId="0" borderId="3" xfId="0" applyFont="1" applyBorder="1" applyAlignment="1">
      <alignment horizontal="center" vertical="top"/>
    </xf>
    <xf numFmtId="4" fontId="24" fillId="0" borderId="3" xfId="0" applyNumberFormat="1" applyFont="1" applyBorder="1" applyAlignment="1">
      <alignment horizontal="center" vertical="top"/>
    </xf>
    <xf numFmtId="164" fontId="24" fillId="0" borderId="3" xfId="0" applyNumberFormat="1" applyFont="1" applyBorder="1" applyAlignment="1">
      <alignment horizontal="center" vertical="top"/>
    </xf>
    <xf numFmtId="0" fontId="24" fillId="0" borderId="8" xfId="0" applyFont="1" applyBorder="1" applyAlignment="1">
      <alignment horizontal="center" vertical="top" wrapText="1"/>
    </xf>
    <xf numFmtId="0" fontId="24" fillId="0" borderId="9" xfId="0" applyFont="1" applyBorder="1" applyAlignment="1">
      <alignment horizontal="center" vertical="top"/>
    </xf>
    <xf numFmtId="0" fontId="24" fillId="0" borderId="3" xfId="0" applyFont="1" applyBorder="1" applyAlignment="1">
      <alignment horizontal="left" vertical="top" wrapText="1"/>
    </xf>
    <xf numFmtId="0" fontId="4" fillId="0" borderId="3" xfId="0" applyFont="1" applyBorder="1" applyAlignment="1">
      <alignment horizontal="center" vertical="top"/>
    </xf>
    <xf numFmtId="0" fontId="4" fillId="0" borderId="0" xfId="0" applyFont="1" applyAlignment="1">
      <alignment horizontal="center" vertical="top"/>
    </xf>
    <xf numFmtId="0" fontId="4" fillId="0" borderId="8" xfId="0" applyFont="1" applyBorder="1" applyAlignment="1">
      <alignment horizontal="center" vertical="top"/>
    </xf>
    <xf numFmtId="0" fontId="4" fillId="0" borderId="8" xfId="0" applyFont="1" applyBorder="1" applyAlignment="1">
      <alignment horizontal="left" vertical="top"/>
    </xf>
    <xf numFmtId="0" fontId="4" fillId="0" borderId="27" xfId="0" applyFont="1" applyBorder="1" applyAlignment="1">
      <alignment horizontal="center" vertical="top"/>
    </xf>
    <xf numFmtId="0" fontId="4" fillId="0" borderId="3" xfId="0" applyFont="1" applyBorder="1" applyAlignment="1">
      <alignment horizontal="left" vertical="top"/>
    </xf>
    <xf numFmtId="0" fontId="24" fillId="0" borderId="10" xfId="0" applyFont="1" applyBorder="1" applyAlignment="1">
      <alignment horizontal="center" vertical="top"/>
    </xf>
    <xf numFmtId="0" fontId="4" fillId="0" borderId="28" xfId="0" applyFont="1" applyBorder="1" applyAlignment="1">
      <alignment horizontal="center" vertical="top"/>
    </xf>
    <xf numFmtId="0" fontId="27" fillId="0" borderId="3" xfId="0" applyFont="1" applyBorder="1" applyAlignment="1">
      <alignment horizontal="center" vertical="top"/>
    </xf>
    <xf numFmtId="0" fontId="25" fillId="0" borderId="2" xfId="0" applyFont="1" applyBorder="1" applyAlignment="1">
      <alignment horizontal="center" vertical="top"/>
    </xf>
    <xf numFmtId="3" fontId="24" fillId="0" borderId="8" xfId="0" applyNumberFormat="1" applyFont="1" applyBorder="1" applyAlignment="1">
      <alignment horizontal="center" vertical="top"/>
    </xf>
    <xf numFmtId="0" fontId="28" fillId="0" borderId="8" xfId="0" applyFont="1" applyBorder="1" applyAlignment="1">
      <alignment horizontal="center" vertical="top"/>
    </xf>
    <xf numFmtId="0" fontId="28" fillId="0" borderId="3" xfId="0" applyFont="1" applyBorder="1" applyAlignment="1">
      <alignment horizontal="center" vertical="top"/>
    </xf>
    <xf numFmtId="3" fontId="24" fillId="0" borderId="3" xfId="0" applyNumberFormat="1" applyFont="1" applyBorder="1" applyAlignment="1">
      <alignment horizontal="center" vertical="top"/>
    </xf>
    <xf numFmtId="0" fontId="4" fillId="0" borderId="2" xfId="0" applyFont="1" applyBorder="1" applyAlignment="1">
      <alignment horizontal="center" vertical="top"/>
    </xf>
    <xf numFmtId="0" fontId="4" fillId="0" borderId="0" xfId="0" applyFont="1" applyAlignment="1">
      <alignment vertical="top"/>
    </xf>
    <xf numFmtId="0" fontId="29" fillId="0" borderId="3" xfId="0" applyFont="1" applyBorder="1" applyAlignment="1">
      <alignment horizontal="center" vertical="top"/>
    </xf>
    <xf numFmtId="4" fontId="29" fillId="0" borderId="3" xfId="0" applyNumberFormat="1" applyFont="1" applyBorder="1" applyAlignment="1">
      <alignment horizontal="center" vertical="top"/>
    </xf>
    <xf numFmtId="164" fontId="29" fillId="0" borderId="3" xfId="0" applyNumberFormat="1" applyFont="1" applyBorder="1" applyAlignment="1">
      <alignment horizontal="center" vertical="top"/>
    </xf>
    <xf numFmtId="3" fontId="24" fillId="0" borderId="3" xfId="0" applyNumberFormat="1" applyFont="1" applyBorder="1" applyAlignment="1">
      <alignment horizontal="center" vertical="top" wrapText="1"/>
    </xf>
    <xf numFmtId="4" fontId="4" fillId="0" borderId="0" xfId="0" applyNumberFormat="1" applyFont="1" applyAlignment="1">
      <alignment vertical="top"/>
    </xf>
    <xf numFmtId="0" fontId="4" fillId="0" borderId="8" xfId="0" applyFont="1" applyBorder="1" applyAlignment="1">
      <alignment horizontal="center" vertical="top" wrapText="1"/>
    </xf>
    <xf numFmtId="3" fontId="4" fillId="0" borderId="8" xfId="0" applyNumberFormat="1" applyFont="1" applyBorder="1" applyAlignment="1">
      <alignment horizontal="center" vertical="top"/>
    </xf>
    <xf numFmtId="0" fontId="24" fillId="0" borderId="0" xfId="0" applyFont="1" applyAlignment="1">
      <alignment vertical="top" wrapText="1"/>
    </xf>
    <xf numFmtId="4" fontId="24" fillId="0" borderId="2" xfId="0" applyNumberFormat="1" applyFont="1" applyBorder="1" applyAlignment="1">
      <alignment horizontal="center" vertical="top" wrapText="1"/>
    </xf>
    <xf numFmtId="164" fontId="24" fillId="0" borderId="2" xfId="0" applyNumberFormat="1" applyFont="1" applyBorder="1" applyAlignment="1">
      <alignment horizontal="center" vertical="top" wrapText="1"/>
    </xf>
    <xf numFmtId="0" fontId="24" fillId="0" borderId="3" xfId="0" applyFont="1" applyBorder="1" applyAlignment="1">
      <alignment horizontal="center" vertical="top" wrapText="1"/>
    </xf>
    <xf numFmtId="4" fontId="24" fillId="0" borderId="3" xfId="0" applyNumberFormat="1" applyFont="1" applyBorder="1" applyAlignment="1">
      <alignment horizontal="center" vertical="top" wrapText="1"/>
    </xf>
    <xf numFmtId="164" fontId="24" fillId="0" borderId="3" xfId="0" applyNumberFormat="1" applyFont="1" applyBorder="1" applyAlignment="1">
      <alignment horizontal="center" vertical="top" wrapText="1"/>
    </xf>
    <xf numFmtId="0" fontId="4" fillId="0" borderId="0" xfId="0" applyFont="1" applyAlignment="1">
      <alignment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24" fillId="0" borderId="5" xfId="0" applyFont="1" applyBorder="1" applyAlignment="1">
      <alignment horizontal="center" vertical="top" wrapText="1"/>
    </xf>
    <xf numFmtId="0" fontId="24" fillId="0" borderId="4" xfId="0" applyFont="1" applyBorder="1" applyAlignment="1">
      <alignment horizontal="center" vertical="top" wrapText="1"/>
    </xf>
    <xf numFmtId="0" fontId="4" fillId="0" borderId="9" xfId="0" applyFont="1" applyBorder="1" applyAlignment="1">
      <alignment horizontal="center" vertical="top" wrapText="1"/>
    </xf>
    <xf numFmtId="0" fontId="24" fillId="0" borderId="27" xfId="0" applyFont="1" applyBorder="1" applyAlignment="1">
      <alignment horizontal="center" vertical="top" wrapText="1"/>
    </xf>
    <xf numFmtId="4" fontId="24" fillId="0" borderId="8" xfId="0" applyNumberFormat="1" applyFont="1" applyBorder="1" applyAlignment="1">
      <alignment horizontal="center" vertical="top" wrapText="1"/>
    </xf>
    <xf numFmtId="164" fontId="24" fillId="0" borderId="8" xfId="0" applyNumberFormat="1" applyFont="1" applyBorder="1" applyAlignment="1">
      <alignment horizontal="center" vertical="top" wrapText="1"/>
    </xf>
    <xf numFmtId="0" fontId="4" fillId="0" borderId="10" xfId="0" applyFont="1" applyBorder="1" applyAlignment="1">
      <alignment horizontal="center" vertical="top" wrapText="1"/>
    </xf>
    <xf numFmtId="0" fontId="24" fillId="0" borderId="9" xfId="0" applyFont="1" applyBorder="1" applyAlignment="1">
      <alignment horizontal="center" vertical="top" wrapText="1"/>
    </xf>
    <xf numFmtId="4" fontId="4" fillId="0" borderId="0" xfId="0" applyNumberFormat="1" applyFont="1"/>
    <xf numFmtId="0" fontId="4" fillId="0" borderId="11" xfId="0" applyFont="1" applyBorder="1"/>
    <xf numFmtId="0" fontId="4" fillId="0" borderId="11" xfId="0" applyFont="1" applyBorder="1" applyAlignment="1">
      <alignment horizontal="center" vertical="top"/>
    </xf>
    <xf numFmtId="0" fontId="30" fillId="0" borderId="0" xfId="0" applyFont="1"/>
    <xf numFmtId="0" fontId="1" fillId="0" borderId="12" xfId="0" applyFont="1" applyBorder="1" applyAlignment="1">
      <alignment horizontal="center" vertical="center" wrapText="1"/>
    </xf>
    <xf numFmtId="0" fontId="1" fillId="0" borderId="29" xfId="0" applyFont="1" applyBorder="1" applyAlignment="1">
      <alignment horizontal="center" vertical="center" wrapText="1"/>
    </xf>
    <xf numFmtId="0" fontId="9" fillId="2" borderId="2" xfId="0" applyFont="1" applyFill="1" applyBorder="1" applyAlignment="1">
      <alignment horizontal="center" vertical="center" wrapText="1"/>
    </xf>
    <xf numFmtId="14" fontId="24" fillId="0" borderId="8" xfId="0" applyNumberFormat="1" applyFont="1" applyBorder="1" applyAlignment="1">
      <alignment horizontal="center" vertical="top"/>
    </xf>
    <xf numFmtId="14" fontId="24" fillId="0" borderId="2" xfId="0" applyNumberFormat="1" applyFont="1" applyBorder="1" applyAlignment="1">
      <alignment horizontal="center" vertical="top"/>
    </xf>
    <xf numFmtId="14" fontId="24" fillId="0" borderId="2" xfId="0" applyNumberFormat="1" applyFont="1" applyBorder="1" applyAlignment="1">
      <alignment horizontal="center" vertical="top" wrapText="1"/>
    </xf>
    <xf numFmtId="14" fontId="24" fillId="0" borderId="8" xfId="0" applyNumberFormat="1" applyFont="1" applyBorder="1" applyAlignment="1">
      <alignment horizontal="center" vertical="top" wrapText="1"/>
    </xf>
    <xf numFmtId="0" fontId="4" fillId="0" borderId="1" xfId="0" applyFont="1" applyBorder="1" applyAlignment="1">
      <alignment horizontal="center" vertical="center"/>
    </xf>
    <xf numFmtId="0" fontId="4" fillId="0" borderId="2" xfId="0" applyFont="1" applyBorder="1" applyAlignment="1">
      <alignment horizontal="center" vertical="center" wrapText="1"/>
    </xf>
    <xf numFmtId="0" fontId="4" fillId="0" borderId="2" xfId="0" applyFont="1" applyBorder="1" applyAlignment="1">
      <alignment horizontal="center" vertical="center"/>
    </xf>
    <xf numFmtId="0" fontId="4" fillId="0" borderId="3" xfId="0" applyFont="1" applyBorder="1" applyAlignment="1">
      <alignment horizontal="center" vertical="center"/>
    </xf>
    <xf numFmtId="0" fontId="9" fillId="2" borderId="1" xfId="0" applyFont="1" applyFill="1" applyBorder="1" applyAlignment="1">
      <alignment horizontal="center" vertical="center" wrapText="1"/>
    </xf>
    <xf numFmtId="4" fontId="9" fillId="2" borderId="1" xfId="0" applyNumberFormat="1" applyFont="1" applyFill="1" applyBorder="1" applyAlignment="1">
      <alignment horizontal="center" vertical="center" wrapText="1"/>
    </xf>
    <xf numFmtId="2" fontId="15" fillId="0" borderId="1" xfId="0" applyNumberFormat="1" applyFont="1" applyBorder="1" applyAlignment="1">
      <alignment horizontal="center" vertical="top" wrapText="1"/>
    </xf>
    <xf numFmtId="0" fontId="17" fillId="0" borderId="1" xfId="0" applyFont="1" applyBorder="1" applyAlignment="1">
      <alignment horizontal="center" vertical="top" wrapText="1"/>
    </xf>
    <xf numFmtId="2" fontId="17" fillId="2" borderId="1" xfId="0" applyNumberFormat="1" applyFont="1" applyFill="1" applyBorder="1" applyAlignment="1">
      <alignment horizontal="center" vertical="top" wrapText="1"/>
    </xf>
    <xf numFmtId="0" fontId="15" fillId="2" borderId="1" xfId="0" applyFont="1" applyFill="1" applyBorder="1" applyAlignment="1">
      <alignment horizontal="center" vertical="top" wrapText="1"/>
    </xf>
    <xf numFmtId="0" fontId="4" fillId="2" borderId="0" xfId="0" applyFont="1" applyFill="1"/>
    <xf numFmtId="0" fontId="0" fillId="2" borderId="0" xfId="0" applyFill="1"/>
    <xf numFmtId="0" fontId="4" fillId="2" borderId="0" xfId="0" applyFont="1" applyFill="1" applyAlignment="1">
      <alignment vertical="center" wrapText="1"/>
    </xf>
    <xf numFmtId="0" fontId="0" fillId="2" borderId="0" xfId="0" applyFill="1" applyAlignment="1">
      <alignment vertical="center"/>
    </xf>
    <xf numFmtId="0" fontId="0" fillId="2" borderId="0" xfId="0" applyFill="1" applyAlignment="1">
      <alignment vertical="center" wrapText="1"/>
    </xf>
    <xf numFmtId="3" fontId="17" fillId="0" borderId="1" xfId="0" applyNumberFormat="1" applyFont="1" applyBorder="1" applyAlignment="1">
      <alignment horizontal="center" vertical="top" wrapText="1"/>
    </xf>
    <xf numFmtId="0" fontId="0" fillId="0" borderId="1" xfId="0" applyBorder="1" applyAlignment="1">
      <alignment horizontal="center" vertical="center" wrapText="1"/>
    </xf>
    <xf numFmtId="0" fontId="0" fillId="0" borderId="25" xfId="0" applyBorder="1" applyAlignment="1">
      <alignment horizontal="center" vertical="center" wrapText="1"/>
    </xf>
    <xf numFmtId="0" fontId="0" fillId="0" borderId="20" xfId="0" applyBorder="1" applyAlignment="1">
      <alignment horizontal="center" vertical="center" wrapText="1"/>
    </xf>
    <xf numFmtId="0" fontId="11" fillId="0" borderId="2" xfId="0" applyFont="1" applyBorder="1" applyAlignment="1">
      <alignment horizontal="center" vertical="center"/>
    </xf>
    <xf numFmtId="0" fontId="31" fillId="0" borderId="2" xfId="4" applyFont="1" applyFill="1" applyBorder="1" applyAlignment="1">
      <alignment horizontal="left" vertical="top" wrapText="1"/>
    </xf>
    <xf numFmtId="0" fontId="27" fillId="0" borderId="8" xfId="0" applyFont="1" applyBorder="1" applyAlignment="1">
      <alignment horizontal="left" vertical="top"/>
    </xf>
    <xf numFmtId="0" fontId="27" fillId="0" borderId="3" xfId="0" applyFont="1" applyBorder="1" applyAlignment="1">
      <alignment horizontal="left" vertical="top"/>
    </xf>
    <xf numFmtId="0" fontId="31" fillId="0" borderId="8" xfId="4" applyFont="1" applyFill="1" applyBorder="1" applyAlignment="1">
      <alignment horizontal="left" vertical="top" wrapText="1"/>
    </xf>
    <xf numFmtId="0" fontId="8" fillId="0" borderId="8" xfId="0" applyFont="1" applyBorder="1" applyAlignment="1">
      <alignment horizontal="left" vertical="top"/>
    </xf>
    <xf numFmtId="0" fontId="8" fillId="0" borderId="3" xfId="0" applyFont="1" applyBorder="1" applyAlignment="1">
      <alignment horizontal="left" vertical="top"/>
    </xf>
    <xf numFmtId="0" fontId="27" fillId="0" borderId="8" xfId="0" applyFont="1" applyBorder="1" applyAlignment="1">
      <alignment horizontal="left" vertical="top" wrapText="1"/>
    </xf>
    <xf numFmtId="0" fontId="27" fillId="0" borderId="3" xfId="0" applyFont="1" applyBorder="1" applyAlignment="1">
      <alignment horizontal="left" vertical="top" wrapText="1"/>
    </xf>
    <xf numFmtId="0" fontId="8" fillId="0" borderId="0" xfId="0" applyFont="1" applyAlignment="1">
      <alignment horizontal="left" vertical="top"/>
    </xf>
    <xf numFmtId="0" fontId="0" fillId="2" borderId="12" xfId="0" applyFill="1" applyBorder="1" applyAlignment="1">
      <alignment vertical="center"/>
    </xf>
    <xf numFmtId="0" fontId="0" fillId="0" borderId="0" xfId="0" applyAlignment="1">
      <alignment vertical="center"/>
    </xf>
    <xf numFmtId="0" fontId="0" fillId="0" borderId="20" xfId="0" quotePrefix="1" applyBorder="1" applyAlignment="1">
      <alignment horizontal="left" vertical="center" wrapText="1"/>
    </xf>
    <xf numFmtId="0" fontId="0" fillId="0" borderId="20" xfId="0" quotePrefix="1" applyBorder="1" applyAlignment="1">
      <alignment horizontal="center" vertical="center" wrapText="1"/>
    </xf>
    <xf numFmtId="0" fontId="0" fillId="0" borderId="1" xfId="0" quotePrefix="1" applyBorder="1" applyAlignment="1">
      <alignment horizontal="left" vertical="center" wrapText="1"/>
    </xf>
    <xf numFmtId="0" fontId="0" fillId="0" borderId="1" xfId="0" quotePrefix="1" applyBorder="1" applyAlignment="1">
      <alignment horizontal="center" vertical="center" wrapText="1"/>
    </xf>
    <xf numFmtId="0" fontId="0" fillId="0" borderId="25" xfId="0" quotePrefix="1" applyBorder="1" applyAlignment="1">
      <alignment horizontal="left" vertical="center" wrapText="1"/>
    </xf>
    <xf numFmtId="0" fontId="35" fillId="2" borderId="0" xfId="0" applyFont="1" applyFill="1" applyAlignment="1">
      <alignment vertical="center"/>
    </xf>
    <xf numFmtId="0" fontId="35" fillId="2" borderId="0" xfId="0" applyFont="1" applyFill="1"/>
    <xf numFmtId="0" fontId="4" fillId="0" borderId="1" xfId="0" applyFont="1" applyBorder="1" applyAlignment="1">
      <alignment horizontal="left" vertical="top" wrapText="1"/>
    </xf>
    <xf numFmtId="3" fontId="4" fillId="0" borderId="1" xfId="0" applyNumberFormat="1" applyFont="1" applyBorder="1" applyAlignment="1">
      <alignment horizontal="left" vertical="top" wrapText="1"/>
    </xf>
    <xf numFmtId="4" fontId="4" fillId="0" borderId="1" xfId="0" applyNumberFormat="1" applyFont="1" applyBorder="1" applyAlignment="1">
      <alignment horizontal="left" vertical="top"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36" fillId="0" borderId="25" xfId="0" applyFont="1" applyBorder="1" applyAlignment="1">
      <alignment horizontal="center" vertical="center" wrapText="1"/>
    </xf>
    <xf numFmtId="0" fontId="36" fillId="0" borderId="25" xfId="0" applyFont="1" applyBorder="1" applyAlignment="1">
      <alignment horizontal="center" vertical="center"/>
    </xf>
    <xf numFmtId="0" fontId="36" fillId="0" borderId="20" xfId="0" applyFont="1" applyBorder="1" applyAlignment="1">
      <alignment horizontal="center" vertical="center" wrapText="1"/>
    </xf>
    <xf numFmtId="0" fontId="36" fillId="0" borderId="20" xfId="0" applyFont="1" applyBorder="1" applyAlignment="1">
      <alignment horizontal="center" vertical="center"/>
    </xf>
    <xf numFmtId="0" fontId="4" fillId="0" borderId="0" xfId="0" applyFont="1" applyAlignment="1">
      <alignment vertical="center"/>
    </xf>
    <xf numFmtId="0" fontId="39" fillId="0" borderId="2" xfId="4" applyFont="1" applyFill="1" applyBorder="1" applyAlignment="1">
      <alignment horizontal="left" vertical="top" wrapText="1"/>
    </xf>
    <xf numFmtId="0" fontId="40" fillId="0" borderId="2" xfId="0" applyFont="1" applyBorder="1" applyAlignment="1">
      <alignment horizontal="center" vertical="top" wrapText="1"/>
    </xf>
    <xf numFmtId="4" fontId="34" fillId="0" borderId="2" xfId="0" applyNumberFormat="1" applyFont="1" applyBorder="1" applyAlignment="1">
      <alignment horizontal="center" vertical="top" wrapText="1"/>
    </xf>
    <xf numFmtId="0" fontId="40" fillId="0" borderId="8" xfId="0" applyFont="1" applyBorder="1" applyAlignment="1">
      <alignment horizontal="center" vertical="top" wrapText="1"/>
    </xf>
    <xf numFmtId="0" fontId="40" fillId="0" borderId="3" xfId="0" applyFont="1" applyBorder="1" applyAlignment="1">
      <alignment horizontal="center" vertical="top" wrapText="1"/>
    </xf>
    <xf numFmtId="3" fontId="41" fillId="0" borderId="8" xfId="0" applyNumberFormat="1" applyFont="1" applyBorder="1" applyAlignment="1">
      <alignment horizontal="center" vertical="top" wrapText="1"/>
    </xf>
    <xf numFmtId="0" fontId="4" fillId="0" borderId="4" xfId="0" applyFont="1" applyBorder="1" applyAlignment="1">
      <alignment horizontal="center" vertical="top"/>
    </xf>
    <xf numFmtId="164" fontId="24" fillId="0" borderId="8" xfId="0" quotePrefix="1" applyNumberFormat="1" applyFont="1" applyBorder="1" applyAlignment="1">
      <alignment horizontal="center" vertical="top"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0" fontId="31" fillId="0" borderId="25" xfId="0" applyFont="1" applyBorder="1" applyAlignment="1">
      <alignment horizontal="center" vertical="center" wrapText="1"/>
    </xf>
    <xf numFmtId="0" fontId="0" fillId="0" borderId="25" xfId="0" quotePrefix="1" applyBorder="1" applyAlignment="1">
      <alignment horizontal="center" vertical="center" wrapText="1"/>
    </xf>
    <xf numFmtId="165" fontId="15" fillId="0" borderId="1" xfId="0" applyNumberFormat="1" applyFont="1" applyBorder="1" applyAlignment="1">
      <alignment horizontal="center" vertical="top" wrapText="1"/>
    </xf>
    <xf numFmtId="0" fontId="2" fillId="0" borderId="2" xfId="0" applyFont="1" applyBorder="1" applyAlignment="1">
      <alignment horizontal="center" vertical="center" wrapText="1"/>
    </xf>
    <xf numFmtId="0" fontId="31" fillId="0" borderId="20" xfId="0" quotePrefix="1" applyFont="1" applyBorder="1" applyAlignment="1">
      <alignment horizontal="left" vertical="center" wrapText="1"/>
    </xf>
    <xf numFmtId="0" fontId="31" fillId="0" borderId="20" xfId="0" quotePrefix="1" applyFont="1" applyBorder="1" applyAlignment="1">
      <alignment horizontal="center" vertical="center" wrapText="1"/>
    </xf>
    <xf numFmtId="0" fontId="31" fillId="0" borderId="25" xfId="0" quotePrefix="1" applyFont="1" applyBorder="1" applyAlignment="1">
      <alignment horizontal="left" vertical="center" wrapText="1"/>
    </xf>
    <xf numFmtId="0" fontId="31" fillId="0" borderId="25" xfId="0" quotePrefix="1" applyFont="1" applyBorder="1" applyAlignment="1">
      <alignment horizontal="center" vertical="center" wrapText="1"/>
    </xf>
    <xf numFmtId="0" fontId="31" fillId="0" borderId="1" xfId="0" quotePrefix="1" applyFont="1" applyBorder="1" applyAlignment="1">
      <alignment horizontal="left" vertical="center" wrapText="1"/>
    </xf>
    <xf numFmtId="0" fontId="31" fillId="0" borderId="1" xfId="0" quotePrefix="1" applyFont="1" applyBorder="1" applyAlignment="1">
      <alignment horizontal="center" vertical="center" wrapText="1"/>
    </xf>
    <xf numFmtId="0" fontId="9" fillId="2" borderId="1" xfId="0" applyFont="1" applyFill="1" applyBorder="1" applyAlignment="1">
      <alignment vertical="center" wrapText="1"/>
    </xf>
    <xf numFmtId="0" fontId="7" fillId="2" borderId="1" xfId="0" applyFont="1" applyFill="1" applyBorder="1" applyAlignment="1">
      <alignment horizontal="center" vertical="center" wrapText="1"/>
    </xf>
    <xf numFmtId="0" fontId="11" fillId="2" borderId="1" xfId="0" applyFont="1" applyFill="1" applyBorder="1" applyAlignment="1">
      <alignment horizontal="center"/>
    </xf>
    <xf numFmtId="3" fontId="9" fillId="2" borderId="2"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6" fontId="9" fillId="2" borderId="1" xfId="0" applyNumberFormat="1" applyFont="1" applyFill="1" applyBorder="1" applyAlignment="1">
      <alignment horizontal="center" vertical="center" wrapText="1"/>
    </xf>
    <xf numFmtId="0" fontId="9" fillId="2" borderId="8" xfId="0" applyFont="1" applyFill="1" applyBorder="1" applyAlignment="1">
      <alignment vertical="center" wrapText="1"/>
    </xf>
    <xf numFmtId="0" fontId="9" fillId="2" borderId="0" xfId="0" applyFont="1" applyFill="1" applyAlignment="1">
      <alignment horizontal="center" vertical="center" wrapText="1"/>
    </xf>
    <xf numFmtId="0" fontId="31" fillId="2" borderId="0" xfId="0" applyFont="1" applyFill="1"/>
    <xf numFmtId="0" fontId="7" fillId="2" borderId="0" xfId="0" applyFont="1" applyFill="1"/>
    <xf numFmtId="0" fontId="8" fillId="2" borderId="0" xfId="0" applyFont="1" applyFill="1" applyAlignment="1">
      <alignment horizontal="center"/>
    </xf>
    <xf numFmtId="14" fontId="1" fillId="0" borderId="1" xfId="0" applyNumberFormat="1" applyFont="1" applyBorder="1" applyAlignment="1">
      <alignment horizontal="center" vertical="center"/>
    </xf>
    <xf numFmtId="168" fontId="1" fillId="0" borderId="1" xfId="0" applyNumberFormat="1" applyFont="1" applyBorder="1" applyAlignment="1">
      <alignment horizontal="center" vertical="center" wrapText="1"/>
    </xf>
    <xf numFmtId="4" fontId="9" fillId="2" borderId="2" xfId="0" applyNumberFormat="1" applyFont="1" applyFill="1" applyBorder="1" applyAlignment="1">
      <alignment horizontal="center" vertical="center" wrapText="1"/>
    </xf>
    <xf numFmtId="0" fontId="8" fillId="2" borderId="0" xfId="0" applyFont="1" applyFill="1" applyAlignment="1">
      <alignment horizontal="left"/>
    </xf>
    <xf numFmtId="3" fontId="9" fillId="2" borderId="1" xfId="0" applyNumberFormat="1" applyFont="1" applyFill="1" applyBorder="1" applyAlignment="1">
      <alignment vertical="center" wrapText="1"/>
    </xf>
    <xf numFmtId="0" fontId="31" fillId="2" borderId="1" xfId="0" applyFont="1" applyFill="1" applyBorder="1"/>
    <xf numFmtId="0" fontId="4" fillId="0" borderId="1" xfId="0" applyFont="1" applyBorder="1" applyAlignment="1">
      <alignment horizontal="center" vertical="top"/>
    </xf>
    <xf numFmtId="164" fontId="24" fillId="2" borderId="8" xfId="0" applyNumberFormat="1" applyFont="1" applyFill="1" applyBorder="1" applyAlignment="1">
      <alignment horizontal="center" vertical="top"/>
    </xf>
    <xf numFmtId="14" fontId="24" fillId="2" borderId="8" xfId="0" applyNumberFormat="1" applyFont="1" applyFill="1" applyBorder="1" applyAlignment="1">
      <alignment horizontal="center" vertical="top"/>
    </xf>
    <xf numFmtId="3" fontId="4" fillId="0" borderId="1" xfId="0" applyNumberFormat="1" applyFont="1" applyBorder="1" applyAlignment="1">
      <alignment horizontal="center" vertical="top" wrapText="1"/>
    </xf>
    <xf numFmtId="0" fontId="24" fillId="0" borderId="6" xfId="0" applyFont="1" applyBorder="1" applyAlignment="1">
      <alignment horizontal="center" vertical="top"/>
    </xf>
    <xf numFmtId="0" fontId="24" fillId="0" borderId="1" xfId="0" applyFont="1" applyBorder="1" applyAlignment="1">
      <alignment horizontal="center" vertical="top" wrapText="1"/>
    </xf>
    <xf numFmtId="164" fontId="24" fillId="0" borderId="3" xfId="0" applyNumberFormat="1" applyFont="1" applyBorder="1" applyAlignment="1">
      <alignment horizontal="center" vertical="center" wrapText="1"/>
    </xf>
    <xf numFmtId="0" fontId="25" fillId="0" borderId="2" xfId="0" applyFont="1" applyBorder="1" applyAlignment="1">
      <alignment horizontal="center" vertical="center" wrapText="1"/>
    </xf>
    <xf numFmtId="0" fontId="24" fillId="0" borderId="2" xfId="0" applyFont="1" applyBorder="1" applyAlignment="1">
      <alignment horizontal="center" vertical="center" wrapText="1"/>
    </xf>
    <xf numFmtId="0" fontId="27" fillId="0" borderId="2" xfId="0" applyFont="1" applyBorder="1" applyAlignment="1">
      <alignment horizontal="center" vertical="center" wrapText="1"/>
    </xf>
    <xf numFmtId="0" fontId="24" fillId="0" borderId="5" xfId="0" applyFont="1" applyBorder="1" applyAlignment="1">
      <alignment horizontal="center" vertical="center" wrapText="1"/>
    </xf>
    <xf numFmtId="0" fontId="24" fillId="0" borderId="6" xfId="0" applyFont="1" applyBorder="1" applyAlignment="1">
      <alignment horizontal="center" vertical="center"/>
    </xf>
    <xf numFmtId="0" fontId="24" fillId="0" borderId="4" xfId="0" applyFont="1" applyBorder="1" applyAlignment="1">
      <alignment horizontal="center" vertical="center" wrapText="1"/>
    </xf>
    <xf numFmtId="4" fontId="24" fillId="0" borderId="8" xfId="0" applyNumberFormat="1" applyFont="1" applyBorder="1" applyAlignment="1">
      <alignment horizontal="center" vertical="center" wrapText="1"/>
    </xf>
    <xf numFmtId="4" fontId="24" fillId="0" borderId="6" xfId="0" applyNumberFormat="1" applyFont="1" applyBorder="1" applyAlignment="1">
      <alignment vertical="top" wrapText="1"/>
    </xf>
    <xf numFmtId="4" fontId="24" fillId="0" borderId="2" xfId="0" applyNumberFormat="1" applyFont="1" applyBorder="1" applyAlignment="1">
      <alignment vertical="top" wrapText="1"/>
    </xf>
    <xf numFmtId="4" fontId="24" fillId="0" borderId="2" xfId="0" applyNumberFormat="1" applyFont="1" applyBorder="1" applyAlignment="1">
      <alignment horizontal="center" vertical="center" wrapText="1"/>
    </xf>
    <xf numFmtId="4" fontId="24" fillId="0" borderId="6" xfId="0" applyNumberFormat="1" applyFont="1" applyBorder="1" applyAlignment="1">
      <alignment horizontal="center" vertical="center" wrapText="1"/>
    </xf>
    <xf numFmtId="0" fontId="24" fillId="0" borderId="6" xfId="0" applyFont="1" applyBorder="1" applyAlignment="1">
      <alignment horizontal="center" vertical="center" wrapText="1"/>
    </xf>
    <xf numFmtId="17" fontId="24" fillId="0" borderId="2" xfId="0" quotePrefix="1" applyNumberFormat="1" applyFont="1" applyBorder="1" applyAlignment="1">
      <alignment horizontal="center" vertical="center" wrapText="1"/>
    </xf>
    <xf numFmtId="0" fontId="24" fillId="0" borderId="6" xfId="0" quotePrefix="1" applyFont="1" applyBorder="1" applyAlignment="1">
      <alignment horizontal="center" vertical="center" wrapText="1"/>
    </xf>
    <xf numFmtId="14" fontId="24" fillId="0" borderId="2" xfId="0" applyNumberFormat="1" applyFont="1" applyBorder="1" applyAlignment="1">
      <alignment horizontal="center" vertical="center" wrapText="1"/>
    </xf>
    <xf numFmtId="0" fontId="25" fillId="0" borderId="0" xfId="0" applyFont="1" applyAlignment="1">
      <alignment vertical="top" wrapText="1"/>
    </xf>
    <xf numFmtId="0" fontId="24" fillId="0" borderId="8" xfId="0" applyFont="1" applyBorder="1" applyAlignment="1">
      <alignment vertical="top" wrapText="1"/>
    </xf>
    <xf numFmtId="0" fontId="27" fillId="0" borderId="8" xfId="0" applyFont="1" applyBorder="1" applyAlignment="1">
      <alignment vertical="top" wrapText="1"/>
    </xf>
    <xf numFmtId="0" fontId="24" fillId="0" borderId="8" xfId="0" applyFont="1" applyBorder="1" applyAlignment="1">
      <alignment horizontal="center" vertical="center" wrapText="1"/>
    </xf>
    <xf numFmtId="0" fontId="24" fillId="0" borderId="0" xfId="0" applyFont="1" applyAlignment="1">
      <alignment horizontal="center" vertical="center" wrapText="1"/>
    </xf>
    <xf numFmtId="0" fontId="24" fillId="0" borderId="8" xfId="0" applyFont="1" applyBorder="1" applyAlignment="1">
      <alignment horizontal="center" vertical="center"/>
    </xf>
    <xf numFmtId="4" fontId="24" fillId="0" borderId="8" xfId="0" applyNumberFormat="1" applyFont="1" applyBorder="1" applyAlignment="1">
      <alignment vertical="top" wrapText="1"/>
    </xf>
    <xf numFmtId="4" fontId="24" fillId="0" borderId="0" xfId="0" applyNumberFormat="1" applyFont="1" applyAlignment="1">
      <alignment vertical="top" wrapText="1"/>
    </xf>
    <xf numFmtId="0" fontId="25" fillId="0" borderId="11" xfId="0" applyFont="1" applyBorder="1" applyAlignment="1">
      <alignment vertical="top" wrapText="1"/>
    </xf>
    <xf numFmtId="0" fontId="24" fillId="0" borderId="3" xfId="0" applyFont="1" applyBorder="1" applyAlignment="1">
      <alignment vertical="top" wrapText="1"/>
    </xf>
    <xf numFmtId="0" fontId="24" fillId="0" borderId="11" xfId="0" applyFont="1" applyBorder="1" applyAlignment="1">
      <alignment vertical="top" wrapText="1"/>
    </xf>
    <xf numFmtId="0" fontId="27" fillId="0" borderId="3" xfId="0" applyFont="1" applyBorder="1" applyAlignment="1">
      <alignment vertical="top" wrapText="1"/>
    </xf>
    <xf numFmtId="0" fontId="24" fillId="0" borderId="3" xfId="0" applyFont="1" applyBorder="1" applyAlignment="1">
      <alignment horizontal="center" vertical="center" wrapText="1"/>
    </xf>
    <xf numFmtId="0" fontId="24" fillId="0" borderId="11" xfId="0" applyFont="1" applyBorder="1" applyAlignment="1">
      <alignment horizontal="center" vertical="center" wrapText="1"/>
    </xf>
    <xf numFmtId="0" fontId="44" fillId="0" borderId="11" xfId="0" applyFont="1" applyBorder="1" applyAlignment="1">
      <alignment horizontal="center" vertical="center"/>
    </xf>
    <xf numFmtId="4" fontId="24" fillId="0" borderId="3" xfId="0" applyNumberFormat="1" applyFont="1" applyBorder="1" applyAlignment="1">
      <alignment vertical="top" wrapText="1"/>
    </xf>
    <xf numFmtId="4" fontId="24" fillId="0" borderId="11" xfId="0" applyNumberFormat="1" applyFont="1" applyBorder="1" applyAlignment="1">
      <alignment vertical="top" wrapText="1"/>
    </xf>
    <xf numFmtId="169" fontId="4" fillId="2" borderId="0" xfId="0" applyNumberFormat="1" applyFont="1" applyFill="1" applyAlignment="1">
      <alignment vertical="center"/>
    </xf>
    <xf numFmtId="169" fontId="2" fillId="0" borderId="2" xfId="0" applyNumberFormat="1" applyFont="1" applyBorder="1" applyAlignment="1">
      <alignment horizontal="center" vertical="center"/>
    </xf>
    <xf numFmtId="169" fontId="0" fillId="2" borderId="0" xfId="0" applyNumberFormat="1" applyFill="1" applyAlignment="1">
      <alignment vertical="center"/>
    </xf>
    <xf numFmtId="0" fontId="5" fillId="0" borderId="0" xfId="0" applyFont="1" applyAlignment="1">
      <alignment horizontal="center"/>
    </xf>
    <xf numFmtId="0" fontId="23" fillId="0" borderId="11" xfId="3" applyFont="1" applyBorder="1" applyAlignment="1">
      <alignment horizontal="center" vertical="center"/>
    </xf>
    <xf numFmtId="0" fontId="5" fillId="0" borderId="1" xfId="0" applyFont="1" applyBorder="1" applyAlignment="1">
      <alignment horizontal="center" vertical="center" wrapText="1"/>
    </xf>
    <xf numFmtId="0" fontId="7" fillId="0" borderId="1" xfId="0" applyFont="1" applyBorder="1" applyAlignment="1">
      <alignment horizontal="center" vertical="center" wrapText="1"/>
    </xf>
    <xf numFmtId="0" fontId="8" fillId="0" borderId="0" xfId="0" applyFont="1" applyAlignment="1">
      <alignment horizontal="center"/>
    </xf>
    <xf numFmtId="0" fontId="5" fillId="2" borderId="1" xfId="0" applyFont="1" applyFill="1" applyBorder="1" applyAlignment="1">
      <alignment horizontal="center" vertical="center"/>
    </xf>
    <xf numFmtId="0" fontId="5" fillId="2" borderId="7" xfId="1" applyFont="1" applyFill="1" applyAlignment="1">
      <alignment horizontal="center" vertical="center" wrapText="1"/>
    </xf>
    <xf numFmtId="0" fontId="7" fillId="2" borderId="2" xfId="0" applyFont="1" applyFill="1" applyBorder="1" applyAlignment="1">
      <alignment horizontal="center" vertical="center" wrapText="1"/>
    </xf>
    <xf numFmtId="0" fontId="7" fillId="2" borderId="3" xfId="0" applyFont="1" applyFill="1" applyBorder="1" applyAlignment="1">
      <alignment horizontal="center" vertical="center" wrapText="1"/>
    </xf>
    <xf numFmtId="0" fontId="5" fillId="0" borderId="1" xfId="0" applyFont="1" applyBorder="1" applyAlignment="1">
      <alignment horizontal="center" vertical="center"/>
    </xf>
    <xf numFmtId="0" fontId="5" fillId="0" borderId="2" xfId="0" applyFont="1" applyBorder="1" applyAlignment="1">
      <alignment horizontal="center" vertical="center" wrapText="1"/>
    </xf>
    <xf numFmtId="0" fontId="5" fillId="0" borderId="3" xfId="0" applyFont="1" applyBorder="1" applyAlignment="1">
      <alignment horizontal="center" vertical="center" wrapText="1"/>
    </xf>
    <xf numFmtId="0" fontId="5" fillId="2" borderId="5" xfId="0" applyFont="1" applyFill="1" applyBorder="1" applyAlignment="1">
      <alignment horizontal="center" vertical="center" wrapText="1"/>
    </xf>
    <xf numFmtId="0" fontId="5" fillId="2" borderId="6" xfId="0" applyFont="1" applyFill="1" applyBorder="1" applyAlignment="1">
      <alignment horizontal="center" vertical="center" wrapText="1"/>
    </xf>
    <xf numFmtId="0" fontId="5" fillId="2" borderId="4" xfId="0" applyFont="1" applyFill="1" applyBorder="1" applyAlignment="1">
      <alignment horizontal="center" vertical="center" wrapText="1"/>
    </xf>
    <xf numFmtId="0" fontId="9" fillId="0" borderId="2" xfId="0" applyFont="1" applyBorder="1" applyAlignment="1">
      <alignment horizontal="center" vertical="center" wrapText="1"/>
    </xf>
    <xf numFmtId="0" fontId="9" fillId="0" borderId="3" xfId="0" applyFont="1" applyBorder="1" applyAlignment="1">
      <alignment horizontal="center" vertical="center" wrapText="1"/>
    </xf>
    <xf numFmtId="0" fontId="0" fillId="0" borderId="1" xfId="0" applyBorder="1" applyAlignment="1">
      <alignment horizontal="center"/>
    </xf>
    <xf numFmtId="0" fontId="9" fillId="0" borderId="1" xfId="0" applyFont="1" applyBorder="1" applyAlignment="1">
      <alignment horizontal="center" vertical="center" wrapText="1"/>
    </xf>
    <xf numFmtId="167" fontId="1" fillId="0" borderId="1" xfId="0" applyNumberFormat="1" applyFont="1" applyBorder="1" applyAlignment="1">
      <alignment horizontal="center" vertical="center" wrapText="1"/>
    </xf>
    <xf numFmtId="0" fontId="1" fillId="0" borderId="1" xfId="0" applyFont="1" applyBorder="1" applyAlignment="1">
      <alignment horizontal="center" vertical="center" wrapText="1"/>
    </xf>
    <xf numFmtId="3" fontId="9" fillId="0" borderId="1" xfId="0" applyNumberFormat="1" applyFont="1" applyBorder="1" applyAlignment="1">
      <alignment horizontal="center" vertical="center" wrapText="1"/>
    </xf>
    <xf numFmtId="3" fontId="1" fillId="0" borderId="1" xfId="0" applyNumberFormat="1" applyFont="1" applyBorder="1" applyAlignment="1">
      <alignment horizontal="center" vertical="center" wrapText="1"/>
    </xf>
    <xf numFmtId="0" fontId="1" fillId="0" borderId="2" xfId="0" applyFont="1" applyBorder="1" applyAlignment="1">
      <alignment horizontal="center" vertical="center" wrapText="1"/>
    </xf>
    <xf numFmtId="0" fontId="1" fillId="0" borderId="3" xfId="0" applyFont="1" applyBorder="1" applyAlignment="1">
      <alignment horizontal="center" vertical="center" wrapText="1"/>
    </xf>
    <xf numFmtId="0" fontId="6" fillId="0" borderId="1" xfId="0" applyFont="1" applyBorder="1" applyAlignment="1">
      <alignment horizontal="center" vertical="center" wrapText="1"/>
    </xf>
    <xf numFmtId="14" fontId="9" fillId="0" borderId="2" xfId="0" applyNumberFormat="1" applyFont="1" applyBorder="1" applyAlignment="1">
      <alignment horizontal="center" vertical="center" wrapText="1"/>
    </xf>
    <xf numFmtId="0" fontId="9" fillId="2" borderId="2" xfId="0" applyFont="1" applyFill="1" applyBorder="1" applyAlignment="1">
      <alignment horizontal="center" vertical="center" wrapText="1"/>
    </xf>
    <xf numFmtId="0" fontId="9" fillId="2" borderId="3" xfId="0" applyFont="1" applyFill="1" applyBorder="1" applyAlignment="1">
      <alignment horizontal="center" vertical="center" wrapText="1"/>
    </xf>
    <xf numFmtId="3" fontId="1" fillId="0" borderId="2" xfId="0" applyNumberFormat="1" applyFont="1" applyBorder="1" applyAlignment="1">
      <alignment horizontal="center" vertical="center" wrapText="1"/>
    </xf>
    <xf numFmtId="14" fontId="1" fillId="0" borderId="2" xfId="0" applyNumberFormat="1" applyFont="1" applyBorder="1" applyAlignment="1">
      <alignment horizontal="center" vertical="center" wrapText="1"/>
    </xf>
    <xf numFmtId="0" fontId="14" fillId="0" borderId="1" xfId="0" applyFont="1" applyBorder="1" applyAlignment="1">
      <alignment horizontal="center" vertical="center" wrapText="1"/>
    </xf>
    <xf numFmtId="0" fontId="10" fillId="0" borderId="2" xfId="0" applyFont="1" applyBorder="1" applyAlignment="1">
      <alignment horizontal="center" vertical="center" wrapText="1"/>
    </xf>
    <xf numFmtId="3" fontId="9" fillId="0" borderId="2" xfId="0" applyNumberFormat="1" applyFont="1" applyBorder="1" applyAlignment="1">
      <alignment horizontal="center" vertical="center" wrapText="1"/>
    </xf>
    <xf numFmtId="3" fontId="9" fillId="0" borderId="3" xfId="0" applyNumberFormat="1" applyFont="1" applyBorder="1" applyAlignment="1">
      <alignment horizontal="center" vertical="center" wrapText="1"/>
    </xf>
    <xf numFmtId="0" fontId="6" fillId="0" borderId="2" xfId="0" applyFont="1" applyBorder="1" applyAlignment="1">
      <alignment horizontal="center" vertical="center" wrapText="1"/>
    </xf>
    <xf numFmtId="0" fontId="14" fillId="0" borderId="8" xfId="0" applyFont="1" applyBorder="1" applyAlignment="1">
      <alignment horizontal="center" vertical="center" wrapText="1"/>
    </xf>
    <xf numFmtId="0" fontId="1" fillId="0" borderId="8" xfId="0" applyFont="1" applyBorder="1" applyAlignment="1">
      <alignment horizontal="center" vertical="center" wrapText="1"/>
    </xf>
    <xf numFmtId="0" fontId="7" fillId="0" borderId="2" xfId="0" applyFont="1" applyBorder="1" applyAlignment="1">
      <alignment horizontal="center" vertical="center" wrapText="1"/>
    </xf>
    <xf numFmtId="0" fontId="7" fillId="0" borderId="3" xfId="0" applyFont="1" applyBorder="1" applyAlignment="1">
      <alignment horizontal="center" vertical="center" wrapText="1"/>
    </xf>
    <xf numFmtId="0" fontId="5" fillId="0" borderId="5" xfId="0" applyFont="1" applyBorder="1" applyAlignment="1">
      <alignment horizontal="center" vertical="center" wrapText="1"/>
    </xf>
    <xf numFmtId="0" fontId="5" fillId="0" borderId="6" xfId="0" applyFont="1" applyBorder="1" applyAlignment="1">
      <alignment horizontal="center" vertical="center" wrapText="1"/>
    </xf>
    <xf numFmtId="0" fontId="5" fillId="0" borderId="4" xfId="0" applyFont="1" applyBorder="1" applyAlignment="1">
      <alignment horizontal="center" vertical="center" wrapText="1"/>
    </xf>
    <xf numFmtId="3" fontId="1" fillId="0" borderId="3" xfId="0" applyNumberFormat="1" applyFont="1" applyBorder="1" applyAlignment="1">
      <alignment horizontal="center" vertical="center" wrapText="1"/>
    </xf>
    <xf numFmtId="0" fontId="15" fillId="0" borderId="2" xfId="0" applyFont="1" applyBorder="1" applyAlignment="1">
      <alignment horizontal="center" vertical="top" wrapText="1"/>
    </xf>
    <xf numFmtId="0" fontId="15" fillId="0" borderId="8" xfId="0" applyFont="1" applyBorder="1" applyAlignment="1">
      <alignment horizontal="center" vertical="top" wrapText="1"/>
    </xf>
    <xf numFmtId="0" fontId="15" fillId="0" borderId="3" xfId="0" applyFont="1" applyBorder="1" applyAlignment="1">
      <alignment horizontal="center" vertical="top" wrapText="1"/>
    </xf>
    <xf numFmtId="3" fontId="15" fillId="0" borderId="2" xfId="0" applyNumberFormat="1" applyFont="1" applyBorder="1" applyAlignment="1">
      <alignment horizontal="center" vertical="top" wrapText="1"/>
    </xf>
    <xf numFmtId="0" fontId="16" fillId="0" borderId="1" xfId="0" applyFont="1" applyBorder="1" applyAlignment="1">
      <alignment horizontal="center" vertical="top" wrapText="1"/>
    </xf>
    <xf numFmtId="3" fontId="15" fillId="0" borderId="1" xfId="0" applyNumberFormat="1" applyFont="1" applyBorder="1" applyAlignment="1">
      <alignment horizontal="center" vertical="top" wrapText="1"/>
    </xf>
    <xf numFmtId="0" fontId="15" fillId="0" borderId="1" xfId="0" applyFont="1" applyBorder="1" applyAlignment="1">
      <alignment horizontal="center" vertical="top" wrapText="1"/>
    </xf>
    <xf numFmtId="4" fontId="15" fillId="0" borderId="2" xfId="0" applyNumberFormat="1" applyFont="1" applyBorder="1" applyAlignment="1">
      <alignment horizontal="center" vertical="top" wrapText="1"/>
    </xf>
    <xf numFmtId="4" fontId="15" fillId="0" borderId="8" xfId="0" applyNumberFormat="1" applyFont="1" applyBorder="1" applyAlignment="1">
      <alignment horizontal="center" vertical="top" wrapText="1"/>
    </xf>
    <xf numFmtId="4" fontId="15" fillId="0" borderId="3" xfId="0" applyNumberFormat="1" applyFont="1" applyBorder="1" applyAlignment="1">
      <alignment horizontal="center" vertical="top" wrapText="1"/>
    </xf>
    <xf numFmtId="14" fontId="15" fillId="0" borderId="2" xfId="0" applyNumberFormat="1" applyFont="1" applyBorder="1" applyAlignment="1">
      <alignment horizontal="center" vertical="top" wrapText="1"/>
    </xf>
    <xf numFmtId="49" fontId="15" fillId="0" borderId="2" xfId="0" applyNumberFormat="1" applyFont="1" applyBorder="1" applyAlignment="1">
      <alignment horizontal="center" vertical="top" wrapText="1"/>
    </xf>
    <xf numFmtId="49" fontId="15" fillId="0" borderId="8" xfId="0" applyNumberFormat="1" applyFont="1" applyBorder="1" applyAlignment="1">
      <alignment horizontal="center" vertical="top" wrapText="1"/>
    </xf>
    <xf numFmtId="49" fontId="15" fillId="0" borderId="3" xfId="0" applyNumberFormat="1" applyFont="1" applyBorder="1" applyAlignment="1">
      <alignment horizontal="center" vertical="top" wrapText="1"/>
    </xf>
    <xf numFmtId="0" fontId="17" fillId="0" borderId="2" xfId="0" applyFont="1" applyBorder="1" applyAlignment="1">
      <alignment horizontal="center" vertical="top" wrapText="1"/>
    </xf>
    <xf numFmtId="0" fontId="17" fillId="0" borderId="8" xfId="0" applyFont="1" applyBorder="1" applyAlignment="1">
      <alignment horizontal="center" vertical="top" wrapText="1"/>
    </xf>
    <xf numFmtId="0" fontId="17" fillId="0" borderId="3" xfId="0" applyFont="1" applyBorder="1" applyAlignment="1">
      <alignment horizontal="center" vertical="top" wrapText="1"/>
    </xf>
    <xf numFmtId="14" fontId="17" fillId="0" borderId="2" xfId="0" applyNumberFormat="1" applyFont="1" applyBorder="1" applyAlignment="1">
      <alignment horizontal="center" vertical="top" wrapText="1"/>
    </xf>
    <xf numFmtId="0" fontId="17" fillId="2" borderId="2" xfId="0" applyFont="1" applyFill="1" applyBorder="1" applyAlignment="1">
      <alignment horizontal="center" vertical="top" wrapText="1"/>
    </xf>
    <xf numFmtId="0" fontId="17" fillId="2" borderId="8" xfId="0" applyFont="1" applyFill="1" applyBorder="1" applyAlignment="1">
      <alignment horizontal="center" vertical="top" wrapText="1"/>
    </xf>
    <xf numFmtId="0" fontId="17" fillId="2" borderId="3" xfId="0" applyFont="1" applyFill="1" applyBorder="1" applyAlignment="1">
      <alignment horizontal="center" vertical="top" wrapText="1"/>
    </xf>
    <xf numFmtId="4" fontId="17" fillId="0" borderId="2" xfId="0" applyNumberFormat="1" applyFont="1" applyBorder="1" applyAlignment="1">
      <alignment horizontal="center" vertical="top" wrapText="1"/>
    </xf>
    <xf numFmtId="4" fontId="17" fillId="0" borderId="8" xfId="0" applyNumberFormat="1" applyFont="1" applyBorder="1" applyAlignment="1">
      <alignment horizontal="center" vertical="top" wrapText="1"/>
    </xf>
    <xf numFmtId="4" fontId="17" fillId="0" borderId="3" xfId="0" applyNumberFormat="1" applyFont="1" applyBorder="1" applyAlignment="1">
      <alignment horizontal="center" vertical="top" wrapText="1"/>
    </xf>
    <xf numFmtId="0" fontId="16" fillId="0" borderId="2" xfId="0" applyFont="1" applyBorder="1" applyAlignment="1">
      <alignment horizontal="center" vertical="top" wrapText="1"/>
    </xf>
    <xf numFmtId="0" fontId="16" fillId="0" borderId="8" xfId="0" applyFont="1" applyBorder="1" applyAlignment="1">
      <alignment horizontal="center" vertical="top" wrapText="1"/>
    </xf>
    <xf numFmtId="0" fontId="16" fillId="0" borderId="3" xfId="0" applyFont="1" applyBorder="1" applyAlignment="1">
      <alignment horizontal="center" vertical="top" wrapText="1"/>
    </xf>
    <xf numFmtId="14" fontId="19" fillId="0" borderId="2" xfId="0" applyNumberFormat="1" applyFont="1" applyBorder="1" applyAlignment="1">
      <alignment horizontal="center" vertical="top" wrapText="1"/>
    </xf>
    <xf numFmtId="0" fontId="19" fillId="0" borderId="8" xfId="0" applyFont="1" applyBorder="1" applyAlignment="1">
      <alignment horizontal="center" vertical="top" wrapText="1"/>
    </xf>
    <xf numFmtId="0" fontId="19" fillId="0" borderId="3" xfId="0" applyFont="1" applyBorder="1" applyAlignment="1">
      <alignment horizontal="center" vertical="top" wrapText="1"/>
    </xf>
    <xf numFmtId="0" fontId="19" fillId="2" borderId="2" xfId="0" applyFont="1" applyFill="1" applyBorder="1" applyAlignment="1">
      <alignment horizontal="center" vertical="top" wrapText="1"/>
    </xf>
    <xf numFmtId="0" fontId="19" fillId="2" borderId="8" xfId="0" applyFont="1" applyFill="1" applyBorder="1" applyAlignment="1">
      <alignment horizontal="center" vertical="top" wrapText="1"/>
    </xf>
    <xf numFmtId="0" fontId="19" fillId="2" borderId="3" xfId="0" applyFont="1" applyFill="1" applyBorder="1" applyAlignment="1">
      <alignment horizontal="center" vertical="top" wrapText="1"/>
    </xf>
    <xf numFmtId="3" fontId="17" fillId="0" borderId="2" xfId="0" applyNumberFormat="1" applyFont="1" applyBorder="1" applyAlignment="1">
      <alignment horizontal="center" vertical="top" wrapText="1"/>
    </xf>
    <xf numFmtId="0" fontId="18" fillId="0" borderId="2" xfId="0" applyFont="1" applyBorder="1" applyAlignment="1">
      <alignment horizontal="center" vertical="top" wrapText="1"/>
    </xf>
    <xf numFmtId="0" fontId="18" fillId="0" borderId="8" xfId="0" applyFont="1" applyBorder="1" applyAlignment="1">
      <alignment horizontal="center" vertical="top" wrapText="1"/>
    </xf>
    <xf numFmtId="0" fontId="18" fillId="0" borderId="3" xfId="0" applyFont="1" applyBorder="1" applyAlignment="1">
      <alignment horizontal="center" vertical="top" wrapText="1"/>
    </xf>
    <xf numFmtId="0" fontId="19" fillId="0" borderId="2" xfId="0" applyFont="1" applyBorder="1" applyAlignment="1">
      <alignment horizontal="center" vertical="top" wrapText="1"/>
    </xf>
    <xf numFmtId="3" fontId="15" fillId="0" borderId="8" xfId="0" applyNumberFormat="1" applyFont="1" applyBorder="1" applyAlignment="1">
      <alignment horizontal="center" vertical="top" wrapText="1"/>
    </xf>
    <xf numFmtId="3" fontId="15" fillId="0" borderId="3" xfId="0" applyNumberFormat="1" applyFont="1" applyBorder="1" applyAlignment="1">
      <alignment horizontal="center" vertical="top" wrapText="1"/>
    </xf>
    <xf numFmtId="0" fontId="2" fillId="0" borderId="2" xfId="0" applyFont="1" applyBorder="1" applyAlignment="1">
      <alignment horizontal="center" vertical="top" wrapText="1"/>
    </xf>
    <xf numFmtId="0" fontId="2" fillId="0" borderId="8" xfId="0" applyFont="1" applyBorder="1" applyAlignment="1">
      <alignment horizontal="center" vertical="top" wrapText="1"/>
    </xf>
    <xf numFmtId="0" fontId="2" fillId="0" borderId="3" xfId="0" applyFont="1" applyBorder="1" applyAlignment="1">
      <alignment horizontal="center" vertical="top" wrapText="1"/>
    </xf>
    <xf numFmtId="0" fontId="11" fillId="0" borderId="2" xfId="0" applyFont="1" applyBorder="1" applyAlignment="1">
      <alignment horizontal="center" vertical="top" wrapText="1"/>
    </xf>
    <xf numFmtId="0" fontId="11" fillId="0" borderId="8" xfId="0" applyFont="1" applyBorder="1" applyAlignment="1">
      <alignment horizontal="center" vertical="top" wrapText="1"/>
    </xf>
    <xf numFmtId="0" fontId="11" fillId="0" borderId="3" xfId="0" applyFont="1" applyBorder="1" applyAlignment="1">
      <alignment horizontal="center" vertical="top" wrapText="1"/>
    </xf>
    <xf numFmtId="14" fontId="19" fillId="0" borderId="8" xfId="0" applyNumberFormat="1" applyFont="1" applyBorder="1" applyAlignment="1">
      <alignment horizontal="center" vertical="top" wrapText="1"/>
    </xf>
    <xf numFmtId="14" fontId="19" fillId="0" borderId="3" xfId="0" applyNumberFormat="1" applyFont="1" applyBorder="1" applyAlignment="1">
      <alignment horizontal="center" vertical="top" wrapText="1"/>
    </xf>
    <xf numFmtId="3" fontId="19" fillId="0" borderId="2" xfId="0" applyNumberFormat="1" applyFont="1" applyBorder="1" applyAlignment="1">
      <alignment horizontal="center" vertical="top" wrapText="1"/>
    </xf>
    <xf numFmtId="49" fontId="17" fillId="0" borderId="2" xfId="0" applyNumberFormat="1" applyFont="1" applyBorder="1" applyAlignment="1">
      <alignment horizontal="center" vertical="top" wrapText="1"/>
    </xf>
    <xf numFmtId="49" fontId="17" fillId="0" borderId="8" xfId="0" applyNumberFormat="1" applyFont="1" applyBorder="1" applyAlignment="1">
      <alignment horizontal="center" vertical="top" wrapText="1"/>
    </xf>
    <xf numFmtId="49" fontId="17" fillId="0" borderId="3" xfId="0" applyNumberFormat="1" applyFont="1" applyBorder="1" applyAlignment="1">
      <alignment horizontal="center" vertical="top" wrapText="1"/>
    </xf>
    <xf numFmtId="2" fontId="2" fillId="0" borderId="2" xfId="0" applyNumberFormat="1" applyFont="1" applyBorder="1" applyAlignment="1">
      <alignment horizontal="center" vertical="top" wrapText="1"/>
    </xf>
    <xf numFmtId="2" fontId="2" fillId="0" borderId="8" xfId="0" applyNumberFormat="1" applyFont="1" applyBorder="1" applyAlignment="1">
      <alignment horizontal="center" vertical="top" wrapText="1"/>
    </xf>
    <xf numFmtId="2" fontId="2" fillId="0" borderId="3" xfId="0" applyNumberFormat="1" applyFont="1" applyBorder="1" applyAlignment="1">
      <alignment horizontal="center" vertical="top" wrapText="1"/>
    </xf>
    <xf numFmtId="0" fontId="15" fillId="0" borderId="2" xfId="0" applyFont="1" applyBorder="1" applyAlignment="1">
      <alignment horizontal="center" vertical="top"/>
    </xf>
    <xf numFmtId="0" fontId="15" fillId="0" borderId="8" xfId="0" applyFont="1" applyBorder="1" applyAlignment="1">
      <alignment horizontal="center" vertical="top"/>
    </xf>
    <xf numFmtId="0" fontId="15" fillId="0" borderId="3" xfId="0" applyFont="1" applyBorder="1" applyAlignment="1">
      <alignment horizontal="center" vertical="top"/>
    </xf>
    <xf numFmtId="2" fontId="2" fillId="0" borderId="2" xfId="0" applyNumberFormat="1" applyFont="1" applyBorder="1" applyAlignment="1">
      <alignment horizontal="center" vertical="top"/>
    </xf>
    <xf numFmtId="2" fontId="2" fillId="0" borderId="8" xfId="0" applyNumberFormat="1" applyFont="1" applyBorder="1" applyAlignment="1">
      <alignment horizontal="center" vertical="top"/>
    </xf>
    <xf numFmtId="2" fontId="2" fillId="0" borderId="3" xfId="0" applyNumberFormat="1" applyFont="1" applyBorder="1" applyAlignment="1">
      <alignment horizontal="center" vertical="top"/>
    </xf>
    <xf numFmtId="14" fontId="20" fillId="0" borderId="1" xfId="0" applyNumberFormat="1" applyFont="1" applyBorder="1" applyAlignment="1">
      <alignment horizontal="center" vertical="top" wrapText="1"/>
    </xf>
    <xf numFmtId="49" fontId="11" fillId="0" borderId="2" xfId="0" applyNumberFormat="1" applyFont="1" applyBorder="1" applyAlignment="1">
      <alignment horizontal="center" vertical="top" wrapText="1"/>
    </xf>
    <xf numFmtId="49" fontId="11" fillId="0" borderId="8" xfId="0" applyNumberFormat="1" applyFont="1" applyBorder="1" applyAlignment="1">
      <alignment horizontal="center" vertical="top" wrapText="1"/>
    </xf>
    <xf numFmtId="49" fontId="11" fillId="0" borderId="3" xfId="0" applyNumberFormat="1" applyFont="1" applyBorder="1" applyAlignment="1">
      <alignment horizontal="center" vertical="top" wrapText="1"/>
    </xf>
    <xf numFmtId="0" fontId="11" fillId="2" borderId="2" xfId="0" applyFont="1" applyFill="1" applyBorder="1" applyAlignment="1">
      <alignment horizontal="center" vertical="top" wrapText="1"/>
    </xf>
    <xf numFmtId="0" fontId="11" fillId="2" borderId="8" xfId="0" applyFont="1" applyFill="1" applyBorder="1" applyAlignment="1">
      <alignment horizontal="center" vertical="top" wrapText="1"/>
    </xf>
    <xf numFmtId="0" fontId="11" fillId="2" borderId="3" xfId="0" applyFont="1" applyFill="1" applyBorder="1" applyAlignment="1">
      <alignment horizontal="center" vertical="top" wrapText="1"/>
    </xf>
    <xf numFmtId="0" fontId="20" fillId="0" borderId="1" xfId="0" applyFont="1" applyBorder="1" applyAlignment="1">
      <alignment horizontal="center" vertical="top" wrapText="1"/>
    </xf>
    <xf numFmtId="0" fontId="2" fillId="2" borderId="2" xfId="0" applyFont="1" applyFill="1" applyBorder="1" applyAlignment="1">
      <alignment horizontal="center" vertical="top" wrapText="1"/>
    </xf>
    <xf numFmtId="0" fontId="2" fillId="2" borderId="8" xfId="0" applyFont="1" applyFill="1" applyBorder="1" applyAlignment="1">
      <alignment horizontal="center" vertical="top" wrapText="1"/>
    </xf>
    <xf numFmtId="0" fontId="2" fillId="2" borderId="3" xfId="0" applyFont="1" applyFill="1" applyBorder="1" applyAlignment="1">
      <alignment horizontal="center" vertical="top" wrapText="1"/>
    </xf>
    <xf numFmtId="2" fontId="2" fillId="2" borderId="2" xfId="0" applyNumberFormat="1" applyFont="1" applyFill="1" applyBorder="1" applyAlignment="1">
      <alignment horizontal="center" vertical="top" wrapText="1"/>
    </xf>
    <xf numFmtId="2" fontId="2" fillId="2" borderId="8" xfId="0" applyNumberFormat="1" applyFont="1" applyFill="1" applyBorder="1" applyAlignment="1">
      <alignment horizontal="center" vertical="top" wrapText="1"/>
    </xf>
    <xf numFmtId="2" fontId="2" fillId="2" borderId="3" xfId="0" applyNumberFormat="1" applyFont="1" applyFill="1" applyBorder="1" applyAlignment="1">
      <alignment horizontal="center" vertical="top" wrapText="1"/>
    </xf>
    <xf numFmtId="0" fontId="4" fillId="0" borderId="2" xfId="0" applyFont="1" applyBorder="1" applyAlignment="1">
      <alignment horizontal="center" vertical="top" wrapText="1"/>
    </xf>
    <xf numFmtId="0" fontId="4" fillId="0" borderId="3" xfId="0" applyFont="1" applyBorder="1" applyAlignment="1">
      <alignment horizontal="center" vertical="top" wrapText="1"/>
    </xf>
    <xf numFmtId="0" fontId="4" fillId="0" borderId="2" xfId="0" applyFont="1" applyBorder="1" applyAlignment="1">
      <alignment horizontal="left" vertical="top" wrapText="1"/>
    </xf>
    <xf numFmtId="0" fontId="4" fillId="0" borderId="3" xfId="0" applyFont="1" applyBorder="1" applyAlignment="1">
      <alignment horizontal="left" vertical="top" wrapText="1"/>
    </xf>
    <xf numFmtId="3" fontId="4" fillId="0" borderId="2" xfId="0" applyNumberFormat="1" applyFont="1" applyBorder="1" applyAlignment="1">
      <alignment horizontal="center" vertical="top" wrapText="1"/>
    </xf>
    <xf numFmtId="3" fontId="4" fillId="0" borderId="2" xfId="0" applyNumberFormat="1" applyFont="1" applyBorder="1" applyAlignment="1">
      <alignment horizontal="left" vertical="top" wrapText="1"/>
    </xf>
    <xf numFmtId="49" fontId="4" fillId="0" borderId="2" xfId="0" applyNumberFormat="1" applyFont="1" applyBorder="1" applyAlignment="1">
      <alignment horizontal="center" vertical="top" wrapText="1"/>
    </xf>
    <xf numFmtId="49" fontId="4" fillId="0" borderId="3" xfId="0" applyNumberFormat="1" applyFont="1" applyBorder="1" applyAlignment="1">
      <alignment horizontal="center" vertical="top" wrapText="1"/>
    </xf>
    <xf numFmtId="4" fontId="4" fillId="0" borderId="1" xfId="0" applyNumberFormat="1" applyFont="1" applyBorder="1" applyAlignment="1">
      <alignment horizontal="left" vertical="top"/>
    </xf>
    <xf numFmtId="0" fontId="4" fillId="0" borderId="1" xfId="0" applyFont="1" applyBorder="1" applyAlignment="1">
      <alignment horizontal="left" vertical="top"/>
    </xf>
    <xf numFmtId="2" fontId="4" fillId="0" borderId="2" xfId="0" applyNumberFormat="1" applyFont="1" applyBorder="1" applyAlignment="1">
      <alignment horizontal="left" vertical="top" wrapText="1"/>
    </xf>
    <xf numFmtId="2" fontId="4" fillId="0" borderId="3" xfId="0" applyNumberFormat="1" applyFont="1" applyBorder="1" applyAlignment="1">
      <alignment horizontal="left" vertical="top" wrapText="1"/>
    </xf>
    <xf numFmtId="0" fontId="4" fillId="0" borderId="1" xfId="0" applyFont="1" applyBorder="1" applyAlignment="1">
      <alignment horizontal="center" vertical="top"/>
    </xf>
    <xf numFmtId="4" fontId="9" fillId="2" borderId="1" xfId="0" applyNumberFormat="1" applyFont="1" applyFill="1" applyBorder="1" applyAlignment="1">
      <alignment horizontal="center" vertical="center"/>
    </xf>
    <xf numFmtId="164" fontId="9" fillId="2" borderId="1" xfId="0" applyNumberFormat="1" applyFont="1" applyFill="1" applyBorder="1" applyAlignment="1">
      <alignment horizontal="center" vertical="center"/>
    </xf>
    <xf numFmtId="14" fontId="9" fillId="2" borderId="1" xfId="0" applyNumberFormat="1" applyFont="1" applyFill="1" applyBorder="1" applyAlignment="1">
      <alignment horizontal="center" vertical="center"/>
    </xf>
    <xf numFmtId="0" fontId="42" fillId="2" borderId="2" xfId="0" applyFont="1" applyFill="1" applyBorder="1" applyAlignment="1">
      <alignment horizontal="center" vertical="center" wrapText="1"/>
    </xf>
    <xf numFmtId="0" fontId="42" fillId="2" borderId="8" xfId="0" applyFont="1" applyFill="1" applyBorder="1" applyAlignment="1">
      <alignment horizontal="center" vertical="center" wrapText="1"/>
    </xf>
    <xf numFmtId="0" fontId="42" fillId="2" borderId="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42" fillId="2" borderId="1" xfId="0" applyFont="1" applyFill="1" applyBorder="1" applyAlignment="1">
      <alignment horizontal="center" vertical="center"/>
    </xf>
    <xf numFmtId="14" fontId="9" fillId="2" borderId="2" xfId="0" applyNumberFormat="1" applyFont="1" applyFill="1" applyBorder="1" applyAlignment="1">
      <alignment horizontal="center" vertical="center"/>
    </xf>
    <xf numFmtId="14" fontId="9" fillId="2" borderId="8" xfId="0" applyNumberFormat="1" applyFont="1" applyFill="1" applyBorder="1" applyAlignment="1">
      <alignment horizontal="center" vertical="center"/>
    </xf>
    <xf numFmtId="14" fontId="9" fillId="2" borderId="3" xfId="0" applyNumberFormat="1" applyFont="1" applyFill="1" applyBorder="1" applyAlignment="1">
      <alignment horizontal="center" vertical="center"/>
    </xf>
    <xf numFmtId="4" fontId="9" fillId="2" borderId="2" xfId="0" applyNumberFormat="1" applyFont="1" applyFill="1" applyBorder="1" applyAlignment="1">
      <alignment horizontal="center" vertical="center"/>
    </xf>
    <xf numFmtId="4" fontId="9" fillId="2" borderId="8" xfId="0" applyNumberFormat="1" applyFont="1" applyFill="1" applyBorder="1" applyAlignment="1">
      <alignment horizontal="center" vertical="center"/>
    </xf>
    <xf numFmtId="4" fontId="9" fillId="2" borderId="3" xfId="0" applyNumberFormat="1" applyFont="1" applyFill="1" applyBorder="1" applyAlignment="1">
      <alignment horizontal="center" vertical="center"/>
    </xf>
    <xf numFmtId="164" fontId="9" fillId="2" borderId="2" xfId="0" applyNumberFormat="1" applyFont="1" applyFill="1" applyBorder="1" applyAlignment="1">
      <alignment horizontal="center" vertical="center"/>
    </xf>
    <xf numFmtId="164" fontId="9" fillId="2" borderId="8" xfId="0" applyNumberFormat="1" applyFont="1" applyFill="1" applyBorder="1" applyAlignment="1">
      <alignment horizontal="center" vertical="center"/>
    </xf>
    <xf numFmtId="164" fontId="9" fillId="2" borderId="3" xfId="0" applyNumberFormat="1" applyFont="1" applyFill="1" applyBorder="1" applyAlignment="1">
      <alignment horizontal="center" vertical="center"/>
    </xf>
    <xf numFmtId="0" fontId="9" fillId="2" borderId="8" xfId="0" applyFont="1" applyFill="1" applyBorder="1" applyAlignment="1">
      <alignment horizontal="center" vertical="center" wrapText="1"/>
    </xf>
    <xf numFmtId="0" fontId="42" fillId="2" borderId="2" xfId="0" applyFont="1" applyFill="1" applyBorder="1" applyAlignment="1">
      <alignment horizontal="center" vertical="center"/>
    </xf>
    <xf numFmtId="0" fontId="42" fillId="2" borderId="8" xfId="0" applyFont="1" applyFill="1" applyBorder="1" applyAlignment="1">
      <alignment horizontal="center" vertical="center"/>
    </xf>
    <xf numFmtId="0" fontId="42" fillId="2" borderId="3" xfId="0" applyFont="1" applyFill="1" applyBorder="1" applyAlignment="1">
      <alignment horizontal="center" vertical="center"/>
    </xf>
    <xf numFmtId="4" fontId="9" fillId="2" borderId="1" xfId="0" applyNumberFormat="1" applyFont="1" applyFill="1" applyBorder="1" applyAlignment="1">
      <alignment horizontal="center" vertical="center" wrapText="1"/>
    </xf>
    <xf numFmtId="17" fontId="9" fillId="2" borderId="1" xfId="0" applyNumberFormat="1" applyFont="1" applyFill="1" applyBorder="1" applyAlignment="1">
      <alignment horizontal="center" vertical="center" wrapText="1"/>
    </xf>
    <xf numFmtId="164" fontId="9" fillId="2" borderId="1" xfId="0" applyNumberFormat="1" applyFont="1" applyFill="1" applyBorder="1" applyAlignment="1">
      <alignment horizontal="center" vertical="center" wrapText="1"/>
    </xf>
    <xf numFmtId="2" fontId="9" fillId="2" borderId="1" xfId="0" applyNumberFormat="1" applyFont="1" applyFill="1" applyBorder="1" applyAlignment="1">
      <alignment horizontal="center" vertical="center" wrapText="1"/>
    </xf>
    <xf numFmtId="17" fontId="9" fillId="2" borderId="2" xfId="0" applyNumberFormat="1" applyFont="1" applyFill="1" applyBorder="1" applyAlignment="1">
      <alignment horizontal="center" vertical="center" wrapText="1"/>
    </xf>
    <xf numFmtId="17" fontId="9" fillId="2" borderId="8" xfId="0" applyNumberFormat="1" applyFont="1" applyFill="1" applyBorder="1" applyAlignment="1">
      <alignment horizontal="center" vertical="center" wrapText="1"/>
    </xf>
    <xf numFmtId="2" fontId="9" fillId="2" borderId="2" xfId="0" applyNumberFormat="1" applyFont="1" applyFill="1" applyBorder="1" applyAlignment="1">
      <alignment horizontal="center" vertical="center" wrapText="1"/>
    </xf>
    <xf numFmtId="2" fontId="9" fillId="2" borderId="8" xfId="0" applyNumberFormat="1" applyFont="1" applyFill="1" applyBorder="1" applyAlignment="1">
      <alignment horizontal="center" vertical="center" wrapText="1"/>
    </xf>
    <xf numFmtId="164" fontId="9" fillId="2" borderId="2" xfId="0" applyNumberFormat="1" applyFont="1" applyFill="1" applyBorder="1" applyAlignment="1">
      <alignment horizontal="center" vertical="center" wrapText="1"/>
    </xf>
    <xf numFmtId="164" fontId="9" fillId="2" borderId="8" xfId="0" applyNumberFormat="1" applyFont="1" applyFill="1" applyBorder="1" applyAlignment="1">
      <alignment horizontal="center" vertical="center" wrapText="1"/>
    </xf>
    <xf numFmtId="14" fontId="43" fillId="2" borderId="9" xfId="0" applyNumberFormat="1" applyFont="1" applyFill="1" applyBorder="1" applyAlignment="1">
      <alignment vertical="center"/>
    </xf>
    <xf numFmtId="14" fontId="43" fillId="2" borderId="0" xfId="0" applyNumberFormat="1" applyFont="1" applyFill="1" applyAlignment="1">
      <alignment vertical="center"/>
    </xf>
    <xf numFmtId="4" fontId="9" fillId="2" borderId="2" xfId="0" applyNumberFormat="1" applyFont="1" applyFill="1" applyBorder="1" applyAlignment="1">
      <alignment horizontal="center" vertical="center" wrapText="1"/>
    </xf>
    <xf numFmtId="4" fontId="9" fillId="2" borderId="8" xfId="0" applyNumberFormat="1" applyFont="1" applyFill="1" applyBorder="1" applyAlignment="1">
      <alignment horizontal="center" vertical="center" wrapText="1"/>
    </xf>
    <xf numFmtId="3" fontId="9" fillId="2" borderId="1" xfId="0" applyNumberFormat="1" applyFont="1" applyFill="1" applyBorder="1" applyAlignment="1">
      <alignment horizontal="center" vertical="center" wrapText="1"/>
    </xf>
    <xf numFmtId="164" fontId="9" fillId="2" borderId="3" xfId="0" applyNumberFormat="1" applyFont="1" applyFill="1" applyBorder="1" applyAlignment="1">
      <alignment horizontal="center" vertical="center" wrapText="1"/>
    </xf>
    <xf numFmtId="3" fontId="9" fillId="2" borderId="2" xfId="0" applyNumberFormat="1" applyFont="1" applyFill="1" applyBorder="1" applyAlignment="1">
      <alignment horizontal="center" vertical="center" wrapText="1"/>
    </xf>
    <xf numFmtId="3" fontId="9" fillId="2" borderId="8" xfId="0" applyNumberFormat="1" applyFont="1" applyFill="1" applyBorder="1" applyAlignment="1">
      <alignment horizontal="center" vertical="center" wrapText="1"/>
    </xf>
    <xf numFmtId="49" fontId="9" fillId="2" borderId="2" xfId="0" applyNumberFormat="1" applyFont="1" applyFill="1" applyBorder="1" applyAlignment="1">
      <alignment horizontal="center" vertical="center" wrapText="1"/>
    </xf>
    <xf numFmtId="49" fontId="9" fillId="2" borderId="8" xfId="0" applyNumberFormat="1" applyFont="1" applyFill="1" applyBorder="1" applyAlignment="1">
      <alignment horizontal="center" vertical="center" wrapText="1"/>
    </xf>
    <xf numFmtId="49" fontId="9" fillId="2" borderId="3" xfId="0" applyNumberFormat="1" applyFont="1" applyFill="1" applyBorder="1" applyAlignment="1">
      <alignment horizontal="center" vertical="center" wrapText="1"/>
    </xf>
    <xf numFmtId="4" fontId="9" fillId="2" borderId="3" xfId="0" applyNumberFormat="1" applyFont="1" applyFill="1" applyBorder="1" applyAlignment="1">
      <alignment horizontal="center" vertical="center" wrapText="1"/>
    </xf>
    <xf numFmtId="49" fontId="9" fillId="2" borderId="1" xfId="0" applyNumberFormat="1" applyFont="1" applyFill="1" applyBorder="1" applyAlignment="1">
      <alignment horizontal="center" vertical="center" wrapText="1"/>
    </xf>
    <xf numFmtId="0" fontId="7" fillId="2" borderId="0" xfId="0" applyFont="1" applyFill="1" applyAlignment="1">
      <alignment horizontal="center"/>
    </xf>
    <xf numFmtId="0" fontId="7" fillId="2" borderId="1" xfId="0" applyFont="1" applyFill="1" applyBorder="1" applyAlignment="1">
      <alignment horizontal="center" vertical="center" wrapText="1"/>
    </xf>
    <xf numFmtId="0" fontId="7" fillId="2" borderId="1" xfId="0" applyFont="1" applyFill="1" applyBorder="1" applyAlignment="1">
      <alignment horizontal="center" vertical="center"/>
    </xf>
    <xf numFmtId="0" fontId="7" fillId="2" borderId="5" xfId="0" applyFont="1" applyFill="1" applyBorder="1" applyAlignment="1">
      <alignment horizontal="center" vertical="center" wrapText="1"/>
    </xf>
    <xf numFmtId="0" fontId="7" fillId="2" borderId="6" xfId="0" applyFont="1" applyFill="1" applyBorder="1" applyAlignment="1">
      <alignment horizontal="center" vertical="center" wrapText="1"/>
    </xf>
    <xf numFmtId="0" fontId="7" fillId="2" borderId="4" xfId="0" applyFont="1" applyFill="1" applyBorder="1" applyAlignment="1">
      <alignment horizontal="center" vertical="center" wrapText="1"/>
    </xf>
    <xf numFmtId="0" fontId="38" fillId="0" borderId="0" xfId="0" applyFont="1" applyAlignment="1">
      <alignment horizontal="left" vertical="center" wrapText="1"/>
    </xf>
    <xf numFmtId="0" fontId="38" fillId="0" borderId="0" xfId="0" applyFont="1" applyAlignment="1">
      <alignment horizontal="left"/>
    </xf>
    <xf numFmtId="4" fontId="4" fillId="0" borderId="32" xfId="0" applyNumberFormat="1" applyFont="1" applyBorder="1" applyAlignment="1">
      <alignment horizontal="center" vertical="center"/>
    </xf>
    <xf numFmtId="4" fontId="4" fillId="0" borderId="35" xfId="0" applyNumberFormat="1" applyFont="1" applyBorder="1" applyAlignment="1">
      <alignment horizontal="center" vertical="center"/>
    </xf>
    <xf numFmtId="164" fontId="4" fillId="0" borderId="32" xfId="0" applyNumberFormat="1" applyFont="1" applyBorder="1" applyAlignment="1">
      <alignment horizontal="center" vertical="center"/>
    </xf>
    <xf numFmtId="164" fontId="4" fillId="0" borderId="35" xfId="0" applyNumberFormat="1" applyFont="1" applyBorder="1" applyAlignment="1">
      <alignment horizontal="center" vertical="center"/>
    </xf>
    <xf numFmtId="0" fontId="5" fillId="0" borderId="33" xfId="0" applyFont="1" applyBorder="1" applyAlignment="1">
      <alignment horizontal="center" vertical="center"/>
    </xf>
    <xf numFmtId="0" fontId="5" fillId="0" borderId="36" xfId="0" applyFont="1" applyBorder="1" applyAlignment="1">
      <alignment horizontal="center" vertical="center"/>
    </xf>
    <xf numFmtId="4" fontId="4" fillId="0" borderId="20" xfId="0" applyNumberFormat="1" applyFont="1" applyBorder="1" applyAlignment="1">
      <alignment horizontal="center" vertical="center"/>
    </xf>
    <xf numFmtId="4" fontId="4" fillId="0" borderId="25" xfId="0" applyNumberFormat="1" applyFont="1" applyBorder="1" applyAlignment="1">
      <alignment horizontal="center" vertical="center"/>
    </xf>
    <xf numFmtId="0" fontId="4" fillId="0" borderId="20" xfId="0" applyFont="1" applyBorder="1" applyAlignment="1">
      <alignment horizontal="center" vertical="center" wrapText="1"/>
    </xf>
    <xf numFmtId="0" fontId="4" fillId="0" borderId="25" xfId="0" applyFont="1" applyBorder="1" applyAlignment="1">
      <alignment horizontal="center" vertical="center"/>
    </xf>
    <xf numFmtId="0" fontId="4" fillId="0" borderId="25" xfId="0" applyFont="1" applyBorder="1" applyAlignment="1">
      <alignment horizontal="center" vertical="center" wrapText="1"/>
    </xf>
    <xf numFmtId="0" fontId="4" fillId="0" borderId="39" xfId="0" applyFont="1" applyBorder="1" applyAlignment="1">
      <alignment horizontal="center" vertical="center"/>
    </xf>
    <xf numFmtId="0" fontId="4" fillId="0" borderId="40" xfId="0" applyFont="1" applyBorder="1" applyAlignment="1">
      <alignment horizontal="center" vertical="center"/>
    </xf>
    <xf numFmtId="0" fontId="4" fillId="0" borderId="32" xfId="0" applyFont="1" applyBorder="1" applyAlignment="1">
      <alignment horizontal="center" vertical="center" wrapText="1"/>
    </xf>
    <xf numFmtId="0" fontId="4" fillId="0" borderId="35" xfId="0" applyFont="1" applyBorder="1" applyAlignment="1">
      <alignment horizontal="center" vertical="center" wrapText="1"/>
    </xf>
    <xf numFmtId="0" fontId="4" fillId="0" borderId="1" xfId="0" applyFont="1" applyBorder="1" applyAlignment="1">
      <alignment horizontal="center" vertical="center" wrapText="1"/>
    </xf>
    <xf numFmtId="0" fontId="8" fillId="0" borderId="20" xfId="0" applyFont="1" applyBorder="1" applyAlignment="1">
      <alignment horizontal="center" vertical="center" wrapText="1"/>
    </xf>
    <xf numFmtId="0" fontId="8" fillId="0" borderId="25" xfId="0" applyFont="1" applyBorder="1" applyAlignment="1">
      <alignment horizontal="center" vertical="center" wrapText="1"/>
    </xf>
    <xf numFmtId="14" fontId="5" fillId="0" borderId="21" xfId="0" applyNumberFormat="1" applyFont="1" applyBorder="1" applyAlignment="1">
      <alignment horizontal="center" vertical="center"/>
    </xf>
    <xf numFmtId="0" fontId="5" fillId="0" borderId="26" xfId="0" applyFont="1" applyBorder="1" applyAlignment="1">
      <alignment horizontal="center" vertical="center"/>
    </xf>
    <xf numFmtId="164" fontId="4" fillId="0" borderId="20" xfId="0" applyNumberFormat="1" applyFont="1" applyBorder="1" applyAlignment="1">
      <alignment horizontal="center" vertical="center"/>
    </xf>
    <xf numFmtId="164" fontId="4" fillId="0" borderId="25" xfId="0" applyNumberFormat="1" applyFont="1" applyBorder="1" applyAlignment="1">
      <alignment horizontal="center" vertical="center"/>
    </xf>
    <xf numFmtId="164" fontId="4" fillId="0" borderId="20" xfId="0" applyNumberFormat="1" applyFont="1" applyBorder="1" applyAlignment="1">
      <alignment horizontal="center" vertical="center" wrapText="1"/>
    </xf>
    <xf numFmtId="164" fontId="4" fillId="0" borderId="25" xfId="0" applyNumberFormat="1" applyFont="1" applyBorder="1" applyAlignment="1">
      <alignment horizontal="center" vertical="center" wrapText="1"/>
    </xf>
    <xf numFmtId="0" fontId="4" fillId="0" borderId="19" xfId="0" applyFont="1" applyBorder="1" applyAlignment="1">
      <alignment horizontal="center" vertical="center"/>
    </xf>
    <xf numFmtId="0" fontId="4" fillId="0" borderId="24" xfId="0" applyFont="1" applyBorder="1" applyAlignment="1">
      <alignment horizontal="center" vertical="center"/>
    </xf>
    <xf numFmtId="0" fontId="4" fillId="0" borderId="21" xfId="0" applyFont="1" applyBorder="1" applyAlignment="1">
      <alignment horizontal="center" vertical="center"/>
    </xf>
    <xf numFmtId="0" fontId="4" fillId="0" borderId="26" xfId="0" applyFont="1" applyBorder="1" applyAlignment="1">
      <alignment horizontal="center" vertical="center"/>
    </xf>
    <xf numFmtId="164" fontId="4" fillId="0" borderId="32" xfId="0" applyNumberFormat="1" applyFont="1" applyBorder="1" applyAlignment="1">
      <alignment horizontal="center" vertical="center" wrapText="1"/>
    </xf>
    <xf numFmtId="164" fontId="4" fillId="0" borderId="35" xfId="0" applyNumberFormat="1" applyFont="1" applyBorder="1" applyAlignment="1">
      <alignment horizontal="center" vertical="center" wrapText="1"/>
    </xf>
    <xf numFmtId="0" fontId="4" fillId="0" borderId="33" xfId="0" applyFont="1" applyBorder="1" applyAlignment="1">
      <alignment horizontal="center" vertical="center"/>
    </xf>
    <xf numFmtId="0" fontId="4" fillId="0" borderId="36" xfId="0" applyFont="1" applyBorder="1" applyAlignment="1">
      <alignment horizontal="center" vertical="center"/>
    </xf>
    <xf numFmtId="0" fontId="4" fillId="0" borderId="34" xfId="0" applyFont="1" applyBorder="1" applyAlignment="1">
      <alignment horizontal="center" vertical="center"/>
    </xf>
    <xf numFmtId="4" fontId="4" fillId="0" borderId="8" xfId="0" applyNumberFormat="1" applyFont="1" applyBorder="1" applyAlignment="1">
      <alignment horizontal="center" vertical="center"/>
    </xf>
    <xf numFmtId="164" fontId="4" fillId="0" borderId="8" xfId="0" applyNumberFormat="1" applyFont="1" applyBorder="1" applyAlignment="1">
      <alignment horizontal="center" vertical="center" wrapText="1"/>
    </xf>
    <xf numFmtId="0" fontId="4" fillId="0" borderId="8" xfId="0" applyFont="1" applyBorder="1" applyAlignment="1">
      <alignment horizontal="center" vertical="center" wrapText="1"/>
    </xf>
    <xf numFmtId="0" fontId="4" fillId="0" borderId="41" xfId="0" applyFont="1" applyBorder="1" applyAlignment="1">
      <alignment horizontal="center" vertical="center"/>
    </xf>
    <xf numFmtId="4" fontId="4" fillId="0" borderId="1" xfId="0" applyNumberFormat="1" applyFont="1" applyBorder="1" applyAlignment="1">
      <alignment horizontal="center" vertical="center"/>
    </xf>
    <xf numFmtId="0" fontId="4" fillId="0" borderId="1" xfId="0" applyFont="1" applyBorder="1" applyAlignment="1">
      <alignment horizontal="center" vertical="center"/>
    </xf>
    <xf numFmtId="164" fontId="4" fillId="0" borderId="8" xfId="0" applyNumberFormat="1" applyFont="1" applyBorder="1" applyAlignment="1">
      <alignment horizontal="center" vertical="center"/>
    </xf>
    <xf numFmtId="14" fontId="5" fillId="0" borderId="33" xfId="0" applyNumberFormat="1" applyFont="1" applyBorder="1" applyAlignment="1">
      <alignment horizontal="center" vertical="center"/>
    </xf>
    <xf numFmtId="4" fontId="36" fillId="0" borderId="20" xfId="0" applyNumberFormat="1" applyFont="1" applyBorder="1" applyAlignment="1">
      <alignment horizontal="center" vertical="center"/>
    </xf>
    <xf numFmtId="4" fontId="36" fillId="0" borderId="1" xfId="0" applyNumberFormat="1" applyFont="1" applyBorder="1" applyAlignment="1">
      <alignment horizontal="center" vertical="center"/>
    </xf>
    <xf numFmtId="164" fontId="4" fillId="0" borderId="37" xfId="0" applyNumberFormat="1" applyFont="1" applyBorder="1" applyAlignment="1">
      <alignment horizontal="center" vertical="center"/>
    </xf>
    <xf numFmtId="164" fontId="4" fillId="0" borderId="27" xfId="0" applyNumberFormat="1" applyFont="1" applyBorder="1" applyAlignment="1">
      <alignment horizontal="center" vertical="center"/>
    </xf>
    <xf numFmtId="164" fontId="4" fillId="0" borderId="38" xfId="0" applyNumberFormat="1" applyFont="1" applyBorder="1" applyAlignment="1">
      <alignment horizontal="center" vertical="center"/>
    </xf>
    <xf numFmtId="0" fontId="5" fillId="0" borderId="34" xfId="0" applyFont="1" applyBorder="1" applyAlignment="1">
      <alignment horizontal="center" vertical="center"/>
    </xf>
    <xf numFmtId="0" fontId="4" fillId="0" borderId="22" xfId="0" applyFont="1" applyBorder="1" applyAlignment="1">
      <alignment horizontal="center" vertical="center"/>
    </xf>
    <xf numFmtId="0" fontId="36" fillId="0" borderId="20" xfId="0" applyFont="1" applyBorder="1" applyAlignment="1">
      <alignment horizontal="center" vertical="center" wrapText="1"/>
    </xf>
    <xf numFmtId="0" fontId="36" fillId="0" borderId="1" xfId="0" applyFont="1" applyBorder="1" applyAlignment="1">
      <alignment horizontal="center" vertical="center" wrapText="1"/>
    </xf>
    <xf numFmtId="0" fontId="36" fillId="0" borderId="1" xfId="0" applyFont="1" applyBorder="1" applyAlignment="1">
      <alignment horizontal="center" vertical="center"/>
    </xf>
    <xf numFmtId="0" fontId="4" fillId="0" borderId="20" xfId="0" applyFont="1" applyBorder="1" applyAlignment="1">
      <alignment horizontal="center" vertical="center"/>
    </xf>
    <xf numFmtId="14" fontId="37" fillId="0" borderId="21" xfId="0" applyNumberFormat="1" applyFont="1" applyBorder="1" applyAlignment="1">
      <alignment horizontal="center" vertical="center"/>
    </xf>
    <xf numFmtId="0" fontId="37" fillId="0" borderId="26" xfId="0" applyFont="1" applyBorder="1" applyAlignment="1">
      <alignment horizontal="center" vertical="center"/>
    </xf>
    <xf numFmtId="4" fontId="36" fillId="0" borderId="25" xfId="0" applyNumberFormat="1" applyFont="1" applyBorder="1" applyAlignment="1">
      <alignment horizontal="center" vertical="center"/>
    </xf>
    <xf numFmtId="164" fontId="36" fillId="0" borderId="20" xfId="0" applyNumberFormat="1" applyFont="1" applyBorder="1" applyAlignment="1">
      <alignment horizontal="center" vertical="center"/>
    </xf>
    <xf numFmtId="164" fontId="36" fillId="0" borderId="25" xfId="0" applyNumberFormat="1" applyFont="1" applyBorder="1" applyAlignment="1">
      <alignment horizontal="center" vertical="center"/>
    </xf>
    <xf numFmtId="0" fontId="36" fillId="0" borderId="25" xfId="0" applyFont="1" applyBorder="1" applyAlignment="1">
      <alignment horizontal="center" vertical="center" wrapText="1"/>
    </xf>
    <xf numFmtId="0" fontId="36" fillId="0" borderId="19" xfId="0" applyFont="1" applyBorder="1" applyAlignment="1">
      <alignment horizontal="center" vertical="center"/>
    </xf>
    <xf numFmtId="0" fontId="36" fillId="0" borderId="24" xfId="0" applyFont="1" applyBorder="1" applyAlignment="1">
      <alignment horizontal="center" vertical="center"/>
    </xf>
    <xf numFmtId="0" fontId="8" fillId="0" borderId="1" xfId="0" applyFont="1" applyBorder="1" applyAlignment="1">
      <alignment horizontal="center" vertical="center" wrapText="1"/>
    </xf>
    <xf numFmtId="164" fontId="4" fillId="0" borderId="1" xfId="0" applyNumberFormat="1" applyFont="1" applyBorder="1" applyAlignment="1">
      <alignment horizontal="center" vertical="center"/>
    </xf>
    <xf numFmtId="0" fontId="5" fillId="0" borderId="23" xfId="0" applyFont="1" applyBorder="1" applyAlignment="1">
      <alignment horizontal="center" vertical="center"/>
    </xf>
    <xf numFmtId="0" fontId="4" fillId="0" borderId="2" xfId="0" applyFont="1" applyBorder="1" applyAlignment="1">
      <alignment horizontal="center" vertical="center" wrapText="1"/>
    </xf>
    <xf numFmtId="0" fontId="4" fillId="0" borderId="3" xfId="0" applyFont="1" applyBorder="1" applyAlignment="1">
      <alignment horizontal="center" vertical="center" wrapText="1"/>
    </xf>
    <xf numFmtId="0" fontId="4" fillId="0" borderId="2" xfId="0" applyFont="1" applyBorder="1" applyAlignment="1">
      <alignment horizontal="center" vertical="center"/>
    </xf>
    <xf numFmtId="0" fontId="4" fillId="0" borderId="8" xfId="0" applyFont="1" applyBorder="1" applyAlignment="1">
      <alignment horizontal="center" vertical="center"/>
    </xf>
    <xf numFmtId="0" fontId="4" fillId="0" borderId="3" xfId="0" applyFont="1" applyBorder="1" applyAlignment="1">
      <alignment horizontal="center" vertical="center"/>
    </xf>
    <xf numFmtId="4" fontId="4" fillId="0" borderId="3" xfId="0" applyNumberFormat="1" applyFont="1" applyBorder="1" applyAlignment="1">
      <alignment horizontal="center" vertical="center"/>
    </xf>
    <xf numFmtId="0" fontId="8" fillId="0" borderId="32" xfId="0" applyFont="1" applyBorder="1" applyAlignment="1">
      <alignment horizontal="center" vertical="center" wrapText="1"/>
    </xf>
    <xf numFmtId="0" fontId="8" fillId="0" borderId="8" xfId="0" applyFont="1" applyBorder="1" applyAlignment="1">
      <alignment horizontal="center" vertical="center" wrapText="1"/>
    </xf>
    <xf numFmtId="0" fontId="8" fillId="0" borderId="3" xfId="0" applyFont="1" applyBorder="1" applyAlignment="1">
      <alignment horizontal="center" vertical="center" wrapText="1"/>
    </xf>
    <xf numFmtId="0" fontId="4" fillId="0" borderId="32" xfId="0" applyFont="1" applyBorder="1" applyAlignment="1">
      <alignment horizontal="center" vertical="center"/>
    </xf>
    <xf numFmtId="0" fontId="36" fillId="0" borderId="25" xfId="0" applyFont="1" applyBorder="1" applyAlignment="1">
      <alignment horizontal="center" vertical="center"/>
    </xf>
    <xf numFmtId="0" fontId="5" fillId="0" borderId="21" xfId="0" applyFont="1" applyBorder="1" applyAlignment="1">
      <alignment horizontal="center" vertical="center"/>
    </xf>
    <xf numFmtId="4" fontId="36" fillId="0" borderId="32" xfId="0" applyNumberFormat="1" applyFont="1" applyBorder="1" applyAlignment="1">
      <alignment horizontal="center" vertical="center"/>
    </xf>
    <xf numFmtId="4" fontId="36" fillId="0" borderId="8" xfId="0" applyNumberFormat="1" applyFont="1" applyBorder="1" applyAlignment="1">
      <alignment horizontal="center" vertical="center"/>
    </xf>
    <xf numFmtId="4" fontId="36" fillId="0" borderId="3" xfId="0" applyNumberFormat="1" applyFont="1" applyBorder="1" applyAlignment="1">
      <alignment horizontal="center" vertical="center"/>
    </xf>
    <xf numFmtId="0" fontId="36" fillId="0" borderId="32" xfId="0" applyFont="1" applyBorder="1" applyAlignment="1">
      <alignment horizontal="center" vertical="center" wrapText="1"/>
    </xf>
    <xf numFmtId="0" fontId="36" fillId="0" borderId="8" xfId="0" applyFont="1" applyBorder="1" applyAlignment="1">
      <alignment horizontal="center" vertical="center" wrapText="1"/>
    </xf>
    <xf numFmtId="0" fontId="36" fillId="0" borderId="3" xfId="0" applyFont="1" applyBorder="1" applyAlignment="1">
      <alignment horizontal="center" vertical="center" wrapText="1"/>
    </xf>
    <xf numFmtId="0" fontId="36" fillId="0" borderId="32" xfId="0" applyFont="1" applyBorder="1" applyAlignment="1">
      <alignment horizontal="center" vertical="center"/>
    </xf>
    <xf numFmtId="0" fontId="36" fillId="0" borderId="8" xfId="0" applyFont="1" applyBorder="1" applyAlignment="1">
      <alignment horizontal="center" vertical="center"/>
    </xf>
    <xf numFmtId="0" fontId="36" fillId="0" borderId="3" xfId="0" applyFont="1" applyBorder="1" applyAlignment="1">
      <alignment horizontal="center" vertical="center"/>
    </xf>
    <xf numFmtId="4" fontId="4" fillId="0" borderId="2" xfId="0" applyNumberFormat="1" applyFont="1" applyBorder="1" applyAlignment="1">
      <alignment horizontal="center" vertical="center"/>
    </xf>
    <xf numFmtId="164" fontId="4" fillId="0" borderId="2" xfId="0" applyNumberFormat="1" applyFont="1" applyBorder="1" applyAlignment="1">
      <alignment horizontal="center" vertical="center"/>
    </xf>
    <xf numFmtId="0" fontId="5" fillId="0" borderId="31" xfId="0" applyFont="1" applyBorder="1" applyAlignment="1">
      <alignment horizontal="center" vertical="center"/>
    </xf>
    <xf numFmtId="0" fontId="8" fillId="0" borderId="2" xfId="0" applyFont="1" applyBorder="1" applyAlignment="1">
      <alignment horizontal="center" vertical="center" wrapText="1"/>
    </xf>
    <xf numFmtId="14" fontId="7" fillId="0" borderId="21" xfId="0" applyNumberFormat="1" applyFont="1" applyBorder="1" applyAlignment="1">
      <alignment horizontal="center" vertical="center"/>
    </xf>
    <xf numFmtId="14" fontId="7" fillId="0" borderId="26" xfId="0" applyNumberFormat="1" applyFont="1" applyBorder="1" applyAlignment="1">
      <alignment horizontal="center" vertical="center"/>
    </xf>
    <xf numFmtId="0" fontId="4" fillId="0" borderId="30" xfId="0" applyFont="1" applyBorder="1" applyAlignment="1">
      <alignment horizontal="center" vertical="center"/>
    </xf>
    <xf numFmtId="4" fontId="4" fillId="0" borderId="1" xfId="0" applyNumberFormat="1" applyFont="1" applyBorder="1" applyAlignment="1">
      <alignment horizontal="center" vertical="center" wrapText="1"/>
    </xf>
    <xf numFmtId="4" fontId="4" fillId="0" borderId="25" xfId="0" applyNumberFormat="1" applyFont="1" applyBorder="1" applyAlignment="1">
      <alignment horizontal="center" vertical="center" wrapText="1"/>
    </xf>
    <xf numFmtId="0" fontId="4" fillId="0" borderId="19" xfId="0" applyFont="1" applyBorder="1" applyAlignment="1">
      <alignment horizontal="center"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14" fontId="7" fillId="0" borderId="21" xfId="0" applyNumberFormat="1" applyFont="1" applyBorder="1" applyAlignment="1">
      <alignment horizontal="center" vertical="center" wrapText="1"/>
    </xf>
    <xf numFmtId="0" fontId="7" fillId="0" borderId="23" xfId="0" applyFont="1" applyBorder="1" applyAlignment="1">
      <alignment horizontal="center" vertical="center" wrapText="1"/>
    </xf>
    <xf numFmtId="0" fontId="7" fillId="0" borderId="26" xfId="0" applyFont="1" applyBorder="1" applyAlignment="1">
      <alignment horizontal="center" vertical="center" wrapText="1"/>
    </xf>
    <xf numFmtId="4" fontId="8" fillId="0" borderId="20" xfId="0" applyNumberFormat="1" applyFont="1" applyBorder="1" applyAlignment="1">
      <alignment horizontal="center" vertical="center" wrapText="1"/>
    </xf>
    <xf numFmtId="4" fontId="8" fillId="0" borderId="1" xfId="0" applyNumberFormat="1" applyFont="1" applyBorder="1" applyAlignment="1">
      <alignment horizontal="center" vertical="center" wrapText="1"/>
    </xf>
    <xf numFmtId="4" fontId="8" fillId="0" borderId="25" xfId="0" applyNumberFormat="1" applyFont="1" applyBorder="1" applyAlignment="1">
      <alignment horizontal="center" vertical="center" wrapText="1"/>
    </xf>
    <xf numFmtId="4" fontId="4" fillId="0" borderId="20" xfId="0" applyNumberFormat="1" applyFont="1" applyBorder="1" applyAlignment="1">
      <alignment horizontal="center" vertical="center" wrapText="1"/>
    </xf>
    <xf numFmtId="164" fontId="8" fillId="0" borderId="20" xfId="0" applyNumberFormat="1" applyFont="1" applyBorder="1" applyAlignment="1">
      <alignment horizontal="center" vertical="center"/>
    </xf>
    <xf numFmtId="164" fontId="8" fillId="0" borderId="1" xfId="0" applyNumberFormat="1" applyFont="1" applyBorder="1" applyAlignment="1">
      <alignment horizontal="center" vertical="center"/>
    </xf>
    <xf numFmtId="164" fontId="8" fillId="0" borderId="25" xfId="0" applyNumberFormat="1" applyFont="1" applyBorder="1" applyAlignment="1">
      <alignment horizontal="center" vertical="center"/>
    </xf>
    <xf numFmtId="0" fontId="5" fillId="0" borderId="14" xfId="0" applyFont="1" applyBorder="1" applyAlignment="1">
      <alignment horizontal="center" vertical="center" wrapText="1"/>
    </xf>
    <xf numFmtId="0" fontId="5" fillId="0" borderId="18" xfId="0" applyFont="1" applyBorder="1" applyAlignment="1">
      <alignment horizontal="center" vertical="center" wrapText="1"/>
    </xf>
    <xf numFmtId="0" fontId="5" fillId="0" borderId="14" xfId="0" applyFont="1" applyBorder="1" applyAlignment="1">
      <alignment horizontal="center" vertical="center"/>
    </xf>
    <xf numFmtId="0" fontId="7" fillId="0" borderId="14" xfId="0" applyFont="1" applyBorder="1" applyAlignment="1">
      <alignment horizontal="center" vertical="center" wrapText="1"/>
    </xf>
    <xf numFmtId="0" fontId="5" fillId="0" borderId="15"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17" xfId="0" applyFont="1" applyBorder="1" applyAlignment="1">
      <alignment horizontal="center" vertical="center" wrapText="1"/>
    </xf>
    <xf numFmtId="0" fontId="5" fillId="0" borderId="13" xfId="0" applyFont="1" applyBorder="1" applyAlignment="1">
      <alignment horizontal="center" vertical="center" wrapText="1"/>
    </xf>
    <xf numFmtId="0" fontId="31" fillId="0" borderId="32" xfId="0" applyFont="1" applyBorder="1" applyAlignment="1">
      <alignment horizontal="center" vertical="center" wrapText="1"/>
    </xf>
    <xf numFmtId="0" fontId="31" fillId="0" borderId="35" xfId="0" applyFont="1" applyBorder="1" applyAlignment="1">
      <alignment horizontal="center" vertical="center" wrapText="1"/>
    </xf>
    <xf numFmtId="17" fontId="0" fillId="0" borderId="32" xfId="0" applyNumberFormat="1" applyBorder="1" applyAlignment="1">
      <alignment horizontal="center" vertical="center"/>
    </xf>
    <xf numFmtId="17" fontId="0" fillId="0" borderId="35" xfId="0" applyNumberFormat="1" applyBorder="1" applyAlignment="1">
      <alignment horizontal="center" vertical="center"/>
    </xf>
    <xf numFmtId="169" fontId="0" fillId="0" borderId="33" xfId="0" applyNumberFormat="1" applyBorder="1" applyAlignment="1">
      <alignment horizontal="center" vertical="center"/>
    </xf>
    <xf numFmtId="169" fontId="0" fillId="0" borderId="36" xfId="0" applyNumberFormat="1" applyBorder="1" applyAlignment="1">
      <alignment horizontal="center" vertical="center"/>
    </xf>
    <xf numFmtId="4" fontId="0" fillId="0" borderId="32" xfId="0" applyNumberFormat="1" applyBorder="1" applyAlignment="1">
      <alignment horizontal="center" vertical="center" wrapText="1"/>
    </xf>
    <xf numFmtId="4" fontId="0" fillId="0" borderId="35" xfId="0" applyNumberFormat="1" applyBorder="1" applyAlignment="1">
      <alignment horizontal="center" vertical="center" wrapText="1"/>
    </xf>
    <xf numFmtId="4" fontId="0" fillId="0" borderId="32" xfId="0" applyNumberFormat="1" applyBorder="1" applyAlignment="1">
      <alignment horizontal="center" vertical="center"/>
    </xf>
    <xf numFmtId="4" fontId="0" fillId="0" borderId="35" xfId="0" applyNumberFormat="1" applyBorder="1" applyAlignment="1">
      <alignment horizontal="center" vertical="center"/>
    </xf>
    <xf numFmtId="4" fontId="32" fillId="0" borderId="32" xfId="0" applyNumberFormat="1" applyFont="1" applyBorder="1" applyAlignment="1">
      <alignment horizontal="center" vertical="center" wrapText="1"/>
    </xf>
    <xf numFmtId="4" fontId="32" fillId="0" borderId="35" xfId="0" applyNumberFormat="1" applyFont="1" applyBorder="1" applyAlignment="1">
      <alignment horizontal="center" vertical="center" wrapText="1"/>
    </xf>
    <xf numFmtId="0" fontId="0" fillId="0" borderId="32" xfId="0" applyBorder="1" applyAlignment="1">
      <alignment horizontal="center" vertical="center" wrapText="1"/>
    </xf>
    <xf numFmtId="0" fontId="0" fillId="0" borderId="35" xfId="0" applyBorder="1" applyAlignment="1">
      <alignment horizontal="center" vertical="center" wrapText="1"/>
    </xf>
    <xf numFmtId="0" fontId="0" fillId="0" borderId="32" xfId="0" quotePrefix="1" applyBorder="1" applyAlignment="1">
      <alignment horizontal="center" vertical="center" wrapText="1"/>
    </xf>
    <xf numFmtId="0" fontId="0" fillId="0" borderId="35" xfId="0" quotePrefix="1" applyBorder="1" applyAlignment="1">
      <alignment horizontal="center" vertical="center" wrapText="1"/>
    </xf>
    <xf numFmtId="0" fontId="31" fillId="0" borderId="2" xfId="0" applyFont="1" applyBorder="1" applyAlignment="1">
      <alignment horizontal="center" vertical="center" wrapText="1"/>
    </xf>
    <xf numFmtId="0" fontId="31" fillId="0" borderId="8" xfId="0" applyFont="1" applyBorder="1" applyAlignment="1">
      <alignment horizontal="center" vertical="center" wrapText="1"/>
    </xf>
    <xf numFmtId="0" fontId="0" fillId="0" borderId="39" xfId="0" applyBorder="1" applyAlignment="1">
      <alignment horizontal="center" vertical="center"/>
    </xf>
    <xf numFmtId="0" fontId="0" fillId="0" borderId="40" xfId="0" applyBorder="1" applyAlignment="1">
      <alignment horizontal="center" vertical="center"/>
    </xf>
    <xf numFmtId="4" fontId="0" fillId="0" borderId="2" xfId="0" applyNumberFormat="1" applyBorder="1" applyAlignment="1">
      <alignment horizontal="center" vertical="center" wrapText="1"/>
    </xf>
    <xf numFmtId="4" fontId="0" fillId="0" borderId="8" xfId="0" applyNumberFormat="1" applyBorder="1" applyAlignment="1">
      <alignment horizontal="center" vertical="center" wrapText="1"/>
    </xf>
    <xf numFmtId="0" fontId="0" fillId="0" borderId="2" xfId="0" applyBorder="1" applyAlignment="1">
      <alignment horizontal="center" vertical="center" wrapText="1"/>
    </xf>
    <xf numFmtId="0" fontId="0" fillId="0" borderId="8" xfId="0" applyBorder="1" applyAlignment="1">
      <alignment horizontal="center" vertical="center" wrapText="1"/>
    </xf>
    <xf numFmtId="0" fontId="0" fillId="0" borderId="2" xfId="0" quotePrefix="1" applyBorder="1" applyAlignment="1">
      <alignment horizontal="center" vertical="center" wrapText="1"/>
    </xf>
    <xf numFmtId="0" fontId="0" fillId="0" borderId="8" xfId="0" quotePrefix="1" applyBorder="1" applyAlignment="1">
      <alignment horizontal="center" vertical="center" wrapText="1"/>
    </xf>
    <xf numFmtId="0" fontId="31" fillId="0" borderId="20" xfId="0" applyFont="1" applyBorder="1" applyAlignment="1">
      <alignment horizontal="center" vertical="center" wrapText="1"/>
    </xf>
    <xf numFmtId="0" fontId="31" fillId="0" borderId="1" xfId="0" applyFont="1" applyBorder="1" applyAlignment="1">
      <alignment horizontal="center" vertical="center" wrapText="1"/>
    </xf>
    <xf numFmtId="17" fontId="31" fillId="0" borderId="32" xfId="0" applyNumberFormat="1" applyFont="1" applyBorder="1" applyAlignment="1">
      <alignment horizontal="center" vertical="center"/>
    </xf>
    <xf numFmtId="17" fontId="31" fillId="0" borderId="8" xfId="0" applyNumberFormat="1" applyFont="1" applyBorder="1" applyAlignment="1">
      <alignment horizontal="center" vertical="center"/>
    </xf>
    <xf numFmtId="17" fontId="31" fillId="0" borderId="35" xfId="0" applyNumberFormat="1" applyFont="1" applyBorder="1" applyAlignment="1">
      <alignment horizontal="center" vertical="center"/>
    </xf>
    <xf numFmtId="169" fontId="31" fillId="0" borderId="33" xfId="0" applyNumberFormat="1" applyFont="1" applyBorder="1" applyAlignment="1">
      <alignment horizontal="center" vertical="center"/>
    </xf>
    <xf numFmtId="169" fontId="31" fillId="0" borderId="34" xfId="0" applyNumberFormat="1" applyFont="1" applyBorder="1" applyAlignment="1">
      <alignment horizontal="center" vertical="center"/>
    </xf>
    <xf numFmtId="169" fontId="31" fillId="0" borderId="36" xfId="0" applyNumberFormat="1" applyFont="1" applyBorder="1" applyAlignment="1">
      <alignment horizontal="center" vertical="center"/>
    </xf>
    <xf numFmtId="4" fontId="0" fillId="0" borderId="20" xfId="0" applyNumberFormat="1" applyBorder="1" applyAlignment="1">
      <alignment horizontal="center" vertical="center" wrapText="1"/>
    </xf>
    <xf numFmtId="4" fontId="0" fillId="0" borderId="1" xfId="0" applyNumberFormat="1" applyBorder="1" applyAlignment="1">
      <alignment horizontal="center" vertical="center" wrapText="1"/>
    </xf>
    <xf numFmtId="4" fontId="0" fillId="0" borderId="8" xfId="0" applyNumberFormat="1" applyBorder="1" applyAlignment="1">
      <alignment horizontal="center" vertical="center"/>
    </xf>
    <xf numFmtId="0" fontId="0" fillId="0" borderId="8" xfId="0" applyBorder="1" applyAlignment="1">
      <alignment horizontal="center" vertical="center"/>
    </xf>
    <xf numFmtId="0" fontId="0" fillId="0" borderId="35" xfId="0" applyBorder="1" applyAlignment="1">
      <alignment horizontal="center" vertical="center"/>
    </xf>
    <xf numFmtId="4" fontId="32" fillId="0" borderId="20" xfId="0" applyNumberFormat="1" applyFont="1" applyBorder="1" applyAlignment="1">
      <alignment horizontal="center" vertical="center" wrapText="1"/>
    </xf>
    <xf numFmtId="4" fontId="32" fillId="0" borderId="1" xfId="0" applyNumberFormat="1" applyFont="1" applyBorder="1" applyAlignment="1">
      <alignment horizontal="center" vertical="center" wrapText="1"/>
    </xf>
    <xf numFmtId="4" fontId="32" fillId="0" borderId="2" xfId="0" applyNumberFormat="1" applyFont="1" applyBorder="1" applyAlignment="1">
      <alignment horizontal="center" vertical="center" wrapText="1"/>
    </xf>
    <xf numFmtId="4" fontId="32" fillId="0" borderId="8" xfId="0" applyNumberFormat="1" applyFont="1" applyBorder="1" applyAlignment="1">
      <alignment horizontal="center" vertical="center" wrapText="1"/>
    </xf>
    <xf numFmtId="0" fontId="0" fillId="0" borderId="20" xfId="0" quotePrefix="1" applyBorder="1" applyAlignment="1">
      <alignment horizontal="center" vertical="center" wrapText="1"/>
    </xf>
    <xf numFmtId="0" fontId="0" fillId="0" borderId="1" xfId="0" quotePrefix="1" applyBorder="1" applyAlignment="1">
      <alignment horizontal="center" vertical="center" wrapText="1"/>
    </xf>
    <xf numFmtId="0" fontId="31" fillId="0" borderId="39" xfId="0" applyFont="1" applyBorder="1" applyAlignment="1">
      <alignment horizontal="center" vertical="center"/>
    </xf>
    <xf numFmtId="0" fontId="31" fillId="0" borderId="41" xfId="0" applyFont="1" applyBorder="1" applyAlignment="1">
      <alignment horizontal="center" vertical="center"/>
    </xf>
    <xf numFmtId="0" fontId="31" fillId="0" borderId="40" xfId="0" applyFont="1" applyBorder="1" applyAlignment="1">
      <alignment horizontal="center" vertical="center"/>
    </xf>
    <xf numFmtId="0" fontId="0" fillId="0" borderId="20" xfId="0" applyBorder="1" applyAlignment="1">
      <alignment horizontal="center" vertical="center" wrapText="1"/>
    </xf>
    <xf numFmtId="0" fontId="0" fillId="0" borderId="1" xfId="0" applyBorder="1" applyAlignment="1">
      <alignment horizontal="center" vertical="center" wrapText="1"/>
    </xf>
    <xf numFmtId="0" fontId="31" fillId="0" borderId="25" xfId="0" applyFont="1" applyBorder="1" applyAlignment="1">
      <alignment horizontal="center" vertical="center" wrapText="1"/>
    </xf>
    <xf numFmtId="4" fontId="31" fillId="0" borderId="1" xfId="0" applyNumberFormat="1" applyFont="1" applyBorder="1" applyAlignment="1">
      <alignment horizontal="center" vertical="center" wrapText="1"/>
    </xf>
    <xf numFmtId="4" fontId="31" fillId="0" borderId="25" xfId="0" applyNumberFormat="1" applyFont="1" applyBorder="1" applyAlignment="1">
      <alignment horizontal="center" vertical="center" wrapText="1"/>
    </xf>
    <xf numFmtId="4" fontId="31" fillId="0" borderId="2" xfId="0" applyNumberFormat="1" applyFont="1" applyBorder="1" applyAlignment="1">
      <alignment horizontal="center" vertical="center"/>
    </xf>
    <xf numFmtId="4" fontId="31" fillId="0" borderId="35" xfId="0" applyNumberFormat="1" applyFont="1" applyBorder="1" applyAlignment="1">
      <alignment horizontal="center" vertical="center"/>
    </xf>
    <xf numFmtId="4" fontId="32" fillId="0" borderId="29" xfId="0" applyNumberFormat="1" applyFont="1" applyBorder="1" applyAlignment="1">
      <alignment horizontal="center" vertical="center" wrapText="1"/>
    </xf>
    <xf numFmtId="4" fontId="32" fillId="0" borderId="45" xfId="0" applyNumberFormat="1" applyFont="1" applyBorder="1" applyAlignment="1">
      <alignment horizontal="center" vertical="center" wrapText="1"/>
    </xf>
    <xf numFmtId="4" fontId="32" fillId="0" borderId="25" xfId="0" applyNumberFormat="1" applyFont="1" applyBorder="1" applyAlignment="1">
      <alignment horizontal="center" vertical="center" wrapText="1"/>
    </xf>
    <xf numFmtId="0" fontId="31" fillId="0" borderId="1" xfId="0" quotePrefix="1" applyFont="1" applyBorder="1" applyAlignment="1">
      <alignment horizontal="center" vertical="center" wrapText="1"/>
    </xf>
    <xf numFmtId="0" fontId="31" fillId="0" borderId="25" xfId="0" quotePrefix="1" applyFont="1" applyBorder="1" applyAlignment="1">
      <alignment horizontal="center" vertical="center" wrapText="1"/>
    </xf>
    <xf numFmtId="169" fontId="35" fillId="0" borderId="33" xfId="0" applyNumberFormat="1" applyFont="1" applyBorder="1" applyAlignment="1">
      <alignment horizontal="center" vertical="center"/>
    </xf>
    <xf numFmtId="169" fontId="35" fillId="0" borderId="36" xfId="0" applyNumberFormat="1" applyFont="1" applyBorder="1" applyAlignment="1">
      <alignment horizontal="center" vertical="center"/>
    </xf>
    <xf numFmtId="4" fontId="31" fillId="0" borderId="32" xfId="0" applyNumberFormat="1" applyFont="1" applyBorder="1" applyAlignment="1">
      <alignment horizontal="center" vertical="center" wrapText="1"/>
    </xf>
    <xf numFmtId="4" fontId="31" fillId="0" borderId="35" xfId="0" applyNumberFormat="1" applyFont="1" applyBorder="1" applyAlignment="1">
      <alignment horizontal="center" vertical="center" wrapText="1"/>
    </xf>
    <xf numFmtId="4" fontId="31" fillId="0" borderId="32" xfId="0" applyNumberFormat="1" applyFont="1" applyBorder="1" applyAlignment="1">
      <alignment horizontal="center" vertical="center"/>
    </xf>
    <xf numFmtId="0" fontId="31" fillId="0" borderId="32" xfId="0" quotePrefix="1" applyFont="1" applyBorder="1" applyAlignment="1">
      <alignment horizontal="center" vertical="center" wrapText="1"/>
    </xf>
    <xf numFmtId="0" fontId="31" fillId="0" borderId="35" xfId="0" quotePrefix="1" applyFont="1" applyBorder="1" applyAlignment="1">
      <alignment horizontal="center" vertical="center" wrapText="1"/>
    </xf>
    <xf numFmtId="0" fontId="45" fillId="0" borderId="32" xfId="0" applyFont="1" applyBorder="1" applyAlignment="1">
      <alignment horizontal="center" vertical="center" wrapText="1"/>
    </xf>
    <xf numFmtId="0" fontId="46" fillId="0" borderId="35" xfId="0" applyFont="1" applyBorder="1" applyAlignment="1">
      <alignment horizontal="center" vertical="center" wrapText="1"/>
    </xf>
    <xf numFmtId="17" fontId="0" fillId="0" borderId="20" xfId="0" applyNumberFormat="1" applyBorder="1" applyAlignment="1">
      <alignment horizontal="center" vertical="center"/>
    </xf>
    <xf numFmtId="0" fontId="0" fillId="0" borderId="1" xfId="0" applyBorder="1" applyAlignment="1">
      <alignment horizontal="center" vertical="center"/>
    </xf>
    <xf numFmtId="0" fontId="0" fillId="0" borderId="25" xfId="0" applyBorder="1" applyAlignment="1">
      <alignment horizontal="center" vertical="center"/>
    </xf>
    <xf numFmtId="169" fontId="0" fillId="0" borderId="21" xfId="0" applyNumberFormat="1" applyBorder="1" applyAlignment="1">
      <alignment horizontal="center" vertical="center" wrapText="1"/>
    </xf>
    <xf numFmtId="169" fontId="0" fillId="0" borderId="23" xfId="0" applyNumberFormat="1" applyBorder="1" applyAlignment="1">
      <alignment horizontal="center" vertical="center" wrapText="1"/>
    </xf>
    <xf numFmtId="169" fontId="0" fillId="0" borderId="26" xfId="0" applyNumberFormat="1" applyBorder="1" applyAlignment="1">
      <alignment horizontal="center" vertical="center" wrapText="1"/>
    </xf>
    <xf numFmtId="4" fontId="0" fillId="0" borderId="25" xfId="0" applyNumberFormat="1" applyBorder="1" applyAlignment="1">
      <alignment horizontal="center" vertical="center" wrapText="1"/>
    </xf>
    <xf numFmtId="0" fontId="32" fillId="0" borderId="20" xfId="0" applyFont="1" applyBorder="1" applyAlignment="1">
      <alignment horizontal="center" vertical="center" wrapText="1"/>
    </xf>
    <xf numFmtId="0" fontId="32" fillId="0" borderId="1" xfId="0" applyFont="1" applyBorder="1" applyAlignment="1">
      <alignment horizontal="center" vertical="center" wrapText="1"/>
    </xf>
    <xf numFmtId="0" fontId="32" fillId="0" borderId="25" xfId="0" applyFont="1" applyBorder="1" applyAlignment="1">
      <alignment horizontal="center" vertical="center" wrapText="1"/>
    </xf>
    <xf numFmtId="0" fontId="0" fillId="0" borderId="25" xfId="0" quotePrefix="1" applyBorder="1" applyAlignment="1">
      <alignment horizontal="center" vertical="center" wrapText="1"/>
    </xf>
    <xf numFmtId="49" fontId="0" fillId="0" borderId="32" xfId="0" applyNumberFormat="1" applyBorder="1" applyAlignment="1">
      <alignment horizontal="center" vertical="center" wrapText="1"/>
    </xf>
    <xf numFmtId="49" fontId="0" fillId="0" borderId="8" xfId="0" applyNumberFormat="1" applyBorder="1" applyAlignment="1">
      <alignment horizontal="center" vertical="center" wrapText="1"/>
    </xf>
    <xf numFmtId="49" fontId="0" fillId="0" borderId="35" xfId="0" applyNumberFormat="1" applyBorder="1" applyAlignment="1">
      <alignment horizontal="center" vertical="center" wrapText="1"/>
    </xf>
    <xf numFmtId="169" fontId="31" fillId="0" borderId="33" xfId="0" applyNumberFormat="1" applyFont="1" applyBorder="1" applyAlignment="1">
      <alignment horizontal="center" vertical="center" wrapText="1"/>
    </xf>
    <xf numFmtId="169" fontId="31" fillId="0" borderId="34" xfId="0" applyNumberFormat="1" applyFont="1" applyBorder="1" applyAlignment="1">
      <alignment horizontal="center" vertical="center" wrapText="1"/>
    </xf>
    <xf numFmtId="169" fontId="31" fillId="0" borderId="36" xfId="0" applyNumberFormat="1" applyFont="1" applyBorder="1" applyAlignment="1">
      <alignment horizontal="center" vertical="center" wrapText="1"/>
    </xf>
    <xf numFmtId="0" fontId="0" fillId="0" borderId="19" xfId="0" applyBorder="1" applyAlignment="1">
      <alignment horizontal="center" vertical="center"/>
    </xf>
    <xf numFmtId="0" fontId="0" fillId="0" borderId="22" xfId="0" applyBorder="1" applyAlignment="1">
      <alignment horizontal="center" vertical="center"/>
    </xf>
    <xf numFmtId="0" fontId="0" fillId="0" borderId="24" xfId="0" applyBorder="1" applyAlignment="1">
      <alignment horizontal="center" vertical="center"/>
    </xf>
    <xf numFmtId="0" fontId="0" fillId="0" borderId="25" xfId="0" applyBorder="1" applyAlignment="1">
      <alignment horizontal="center" vertical="center" wrapText="1"/>
    </xf>
    <xf numFmtId="0" fontId="32" fillId="0" borderId="32" xfId="0" applyFont="1" applyBorder="1" applyAlignment="1">
      <alignment horizontal="center" vertical="center" wrapText="1"/>
    </xf>
    <xf numFmtId="0" fontId="32" fillId="0" borderId="8" xfId="0" applyFont="1" applyBorder="1" applyAlignment="1">
      <alignment horizontal="center" vertical="center" wrapText="1"/>
    </xf>
    <xf numFmtId="0" fontId="32" fillId="0" borderId="35" xfId="0" applyFont="1" applyBorder="1" applyAlignment="1">
      <alignment horizontal="center" vertical="center" wrapText="1"/>
    </xf>
    <xf numFmtId="16" fontId="0" fillId="0" borderId="39" xfId="0" quotePrefix="1" applyNumberFormat="1" applyBorder="1" applyAlignment="1">
      <alignment horizontal="center" vertical="center" wrapText="1"/>
    </xf>
    <xf numFmtId="16" fontId="0" fillId="0" borderId="41" xfId="0" quotePrefix="1" applyNumberFormat="1" applyBorder="1" applyAlignment="1">
      <alignment horizontal="center" vertical="center" wrapText="1"/>
    </xf>
    <xf numFmtId="16" fontId="0" fillId="0" borderId="40" xfId="0" quotePrefix="1" applyNumberFormat="1" applyBorder="1" applyAlignment="1">
      <alignment horizontal="center" vertical="center" wrapText="1"/>
    </xf>
    <xf numFmtId="0" fontId="0" fillId="0" borderId="31" xfId="0" applyBorder="1" applyAlignment="1">
      <alignment horizontal="center" vertical="center"/>
    </xf>
    <xf numFmtId="0" fontId="0" fillId="0" borderId="34" xfId="0" applyBorder="1" applyAlignment="1">
      <alignment horizontal="center" vertical="center"/>
    </xf>
    <xf numFmtId="0" fontId="0" fillId="0" borderId="42" xfId="0" applyBorder="1" applyAlignment="1">
      <alignment horizontal="center" vertical="center"/>
    </xf>
    <xf numFmtId="169" fontId="0" fillId="0" borderId="33" xfId="0" applyNumberFormat="1" applyBorder="1" applyAlignment="1">
      <alignment horizontal="center" vertical="center" wrapText="1"/>
    </xf>
    <xf numFmtId="4" fontId="0" fillId="0" borderId="2" xfId="0" applyNumberFormat="1" applyBorder="1" applyAlignment="1">
      <alignment horizontal="center" vertical="center"/>
    </xf>
    <xf numFmtId="0" fontId="31" fillId="0" borderId="3" xfId="0" applyFont="1" applyBorder="1" applyAlignment="1">
      <alignment horizontal="center" vertical="center" wrapText="1"/>
    </xf>
    <xf numFmtId="4" fontId="0" fillId="0" borderId="3" xfId="0" applyNumberFormat="1" applyBorder="1" applyAlignment="1">
      <alignment horizontal="center" vertical="center" wrapText="1"/>
    </xf>
    <xf numFmtId="4" fontId="32" fillId="0" borderId="3" xfId="0" applyNumberFormat="1" applyFont="1" applyBorder="1" applyAlignment="1">
      <alignment horizontal="center" vertical="center" wrapText="1"/>
    </xf>
    <xf numFmtId="0" fontId="0" fillId="0" borderId="3" xfId="0" applyBorder="1" applyAlignment="1">
      <alignment horizontal="center" vertical="center" wrapText="1"/>
    </xf>
    <xf numFmtId="0" fontId="0" fillId="0" borderId="3" xfId="0" quotePrefix="1" applyBorder="1" applyAlignment="1">
      <alignment horizontal="center" vertical="center" wrapText="1"/>
    </xf>
    <xf numFmtId="17" fontId="0" fillId="0" borderId="8" xfId="0" applyNumberFormat="1" applyBorder="1" applyAlignment="1">
      <alignment horizontal="center" vertical="center"/>
    </xf>
    <xf numFmtId="169" fontId="0" fillId="0" borderId="34" xfId="0" applyNumberFormat="1" applyBorder="1" applyAlignment="1">
      <alignment horizontal="center" vertical="center"/>
    </xf>
    <xf numFmtId="0" fontId="0" fillId="0" borderId="41" xfId="0" applyBorder="1" applyAlignment="1">
      <alignment horizontal="center" vertical="center"/>
    </xf>
    <xf numFmtId="4" fontId="0" fillId="0" borderId="3" xfId="0" applyNumberFormat="1" applyBorder="1" applyAlignment="1">
      <alignment horizontal="center" vertical="center"/>
    </xf>
    <xf numFmtId="49" fontId="0" fillId="0" borderId="43" xfId="0" applyNumberFormat="1" applyBorder="1" applyAlignment="1">
      <alignment horizontal="center" vertical="center" wrapText="1"/>
    </xf>
    <xf numFmtId="49" fontId="0" fillId="0" borderId="9" xfId="0" applyNumberFormat="1" applyBorder="1" applyAlignment="1">
      <alignment horizontal="center" vertical="center" wrapText="1"/>
    </xf>
    <xf numFmtId="49" fontId="0" fillId="0" borderId="44" xfId="0" applyNumberFormat="1" applyBorder="1" applyAlignment="1">
      <alignment horizontal="center" vertical="center" wrapText="1"/>
    </xf>
    <xf numFmtId="49" fontId="0" fillId="0" borderId="20" xfId="0" applyNumberFormat="1" applyBorder="1" applyAlignment="1">
      <alignment horizontal="center" vertical="center" wrapText="1"/>
    </xf>
    <xf numFmtId="49" fontId="0" fillId="0" borderId="1" xfId="0" applyNumberFormat="1" applyBorder="1" applyAlignment="1">
      <alignment horizontal="center" vertical="center" wrapText="1"/>
    </xf>
    <xf numFmtId="49" fontId="0" fillId="0" borderId="25" xfId="0" applyNumberFormat="1" applyBorder="1" applyAlignment="1">
      <alignment horizontal="center" vertical="center" wrapText="1"/>
    </xf>
    <xf numFmtId="169" fontId="5" fillId="0" borderId="2" xfId="0" applyNumberFormat="1" applyFont="1" applyBorder="1" applyAlignment="1">
      <alignment horizontal="center" vertical="center" wrapText="1"/>
    </xf>
    <xf numFmtId="169" fontId="5" fillId="0" borderId="3" xfId="0" applyNumberFormat="1" applyFont="1" applyBorder="1" applyAlignment="1">
      <alignment horizontal="center" vertical="center" wrapText="1"/>
    </xf>
    <xf numFmtId="16" fontId="0" fillId="0" borderId="19" xfId="0" quotePrefix="1" applyNumberFormat="1" applyBorder="1" applyAlignment="1">
      <alignment horizontal="center" vertical="center" wrapText="1"/>
    </xf>
    <xf numFmtId="16" fontId="0" fillId="0" borderId="22" xfId="0" quotePrefix="1" applyNumberFormat="1" applyBorder="1" applyAlignment="1">
      <alignment horizontal="center" vertical="center" wrapText="1"/>
    </xf>
    <xf numFmtId="16" fontId="0" fillId="0" borderId="24" xfId="0" quotePrefix="1" applyNumberFormat="1" applyBorder="1" applyAlignment="1">
      <alignment horizontal="center" vertical="center" wrapText="1"/>
    </xf>
    <xf numFmtId="0" fontId="5" fillId="2" borderId="0" xfId="0" applyFont="1" applyFill="1" applyAlignment="1">
      <alignment horizontal="center"/>
    </xf>
    <xf numFmtId="14" fontId="47" fillId="0" borderId="33" xfId="0" applyNumberFormat="1" applyFont="1" applyBorder="1" applyAlignment="1">
      <alignment horizontal="center" vertical="center"/>
    </xf>
    <xf numFmtId="0" fontId="47" fillId="0" borderId="34" xfId="0" applyFont="1" applyBorder="1" applyAlignment="1">
      <alignment horizontal="center" vertical="center"/>
    </xf>
    <xf numFmtId="0" fontId="47" fillId="0" borderId="36" xfId="0" applyFont="1" applyBorder="1" applyAlignment="1">
      <alignment horizontal="center" vertical="center"/>
    </xf>
    <xf numFmtId="14" fontId="47" fillId="0" borderId="21" xfId="0" applyNumberFormat="1" applyFont="1" applyBorder="1" applyAlignment="1">
      <alignment horizontal="center" vertical="center"/>
    </xf>
    <xf numFmtId="0" fontId="47" fillId="0" borderId="26" xfId="0" applyFont="1" applyBorder="1" applyAlignment="1">
      <alignment horizontal="center" vertical="center"/>
    </xf>
    <xf numFmtId="0" fontId="8" fillId="0" borderId="0" xfId="0" applyFont="1" applyAlignment="1">
      <alignment horizontal="left"/>
    </xf>
  </cellXfs>
  <cellStyles count="5">
    <cellStyle name="Good" xfId="4" builtinId="26"/>
    <cellStyle name="Hyperlink" xfId="3" builtinId="8"/>
    <cellStyle name="Normal" xfId="0" builtinId="0"/>
    <cellStyle name="Normal 2" xfId="2" xr:uid="{00000000-0005-0000-0000-000003000000}"/>
    <cellStyle name="Note" xfId="1"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microsoft.com/office/2017/10/relationships/person" Target="persons/perso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persons/person.xml><?xml version="1.0" encoding="utf-8"?>
<personList xmlns="http://schemas.microsoft.com/office/spreadsheetml/2018/threadedcomments" xmlns:x="http://schemas.openxmlformats.org/spreadsheetml/2006/main">
  <person displayName="Greta Ramanauskaitė" id="{A1861C70-6E13-402E-AB95-926214F13C48}" userId="S::g.ramanauskaite@cpva.lt::b009558a-7cd4-4159-a34a-2d2143884461" providerId="AD"/>
</personList>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AG90" dT="2025-03-07T11:54:02.61" personId="{A1861C70-6E13-402E-AB95-926214F13C48}" id="{14E5BB43-C672-450E-8762-5F9BC40D7B68}">
    <text>2025-06 turetu pagal rppl but</text>
  </threadedComment>
  <threadedComment ref="E160" dT="2025-03-07T11:49:40.75" personId="{A1861C70-6E13-402E-AB95-926214F13C48}" id="{27120B8C-61AD-4E78-AAA6-569C20FEEFE9}">
    <text>Perkeltas iš kvietimo 26-309</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 Id="rId4" Type="http://schemas.microsoft.com/office/2017/10/relationships/threadedComment" Target="../threadedComments/threadedComment1.xml"/></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E998E4-485D-4FBD-8644-0C67BAB87BA7}">
  <sheetPr>
    <pageSetUpPr fitToPage="1"/>
  </sheetPr>
  <dimension ref="B1:AM60"/>
  <sheetViews>
    <sheetView zoomScale="90" zoomScaleNormal="90" workbookViewId="0">
      <pane xSplit="6" ySplit="5" topLeftCell="G6" activePane="bottomRight" state="frozen"/>
      <selection pane="topRight" activeCell="G1" sqref="G1"/>
      <selection pane="bottomLeft" activeCell="A6" sqref="A6"/>
      <selection pane="bottomRight" activeCell="AD57" sqref="AD57"/>
    </sheetView>
  </sheetViews>
  <sheetFormatPr defaultColWidth="9.28515625" defaultRowHeight="12.75" x14ac:dyDescent="0.2"/>
  <cols>
    <col min="1" max="1" width="1.7109375" style="1" customWidth="1"/>
    <col min="2" max="2" width="11" style="1" customWidth="1"/>
    <col min="3" max="3" width="17.7109375" style="1" customWidth="1"/>
    <col min="4" max="5" width="13.7109375" style="1" customWidth="1"/>
    <col min="6" max="6" width="35.7109375" style="144" customWidth="1"/>
    <col min="7" max="7" width="13" style="1" customWidth="1"/>
    <col min="8" max="8" width="10.28515625" style="1" customWidth="1"/>
    <col min="9" max="9" width="11" style="1" customWidth="1"/>
    <col min="10" max="10" width="36.7109375" style="1" customWidth="1"/>
    <col min="11" max="11" width="11.28515625" style="1" customWidth="1"/>
    <col min="12" max="12" width="12" style="1" customWidth="1"/>
    <col min="13" max="13" width="9" style="66" customWidth="1"/>
    <col min="14" max="14" width="10.5703125" style="1" customWidth="1"/>
    <col min="15" max="15" width="15.7109375" style="1" customWidth="1"/>
    <col min="16" max="16" width="10.5703125" style="1" customWidth="1"/>
    <col min="17" max="17" width="12.28515625" style="1" customWidth="1"/>
    <col min="18" max="18" width="11.28515625" style="1" customWidth="1"/>
    <col min="19" max="21" width="14" style="1" customWidth="1"/>
    <col min="22" max="22" width="15.5703125" style="1" customWidth="1"/>
    <col min="23" max="23" width="11.28515625" style="1" customWidth="1"/>
    <col min="24" max="24" width="10" style="1" customWidth="1"/>
    <col min="25" max="25" width="11.7109375" style="1" customWidth="1"/>
    <col min="26" max="27" width="12.28515625" style="1" customWidth="1"/>
    <col min="28" max="28" width="13" style="1" customWidth="1"/>
    <col min="29" max="29" width="11.28515625" style="1" customWidth="1"/>
    <col min="30" max="30" width="12.28515625" style="1" customWidth="1"/>
    <col min="31" max="31" width="13.42578125" style="1" bestFit="1" customWidth="1"/>
    <col min="32" max="33" width="11.28515625" style="1" customWidth="1"/>
    <col min="34" max="34" width="15.28515625" style="1" customWidth="1"/>
    <col min="35" max="35" width="13.7109375" style="1" customWidth="1"/>
    <col min="36" max="36" width="15" style="1" customWidth="1"/>
    <col min="37" max="16384" width="9.28515625" style="1"/>
  </cols>
  <sheetData>
    <row r="1" spans="2:36" x14ac:dyDescent="0.2">
      <c r="B1" s="243" t="s">
        <v>40</v>
      </c>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row>
    <row r="2" spans="2:36" s="35" customFormat="1" ht="15" x14ac:dyDescent="0.2">
      <c r="B2" s="244"/>
      <c r="C2" s="244"/>
      <c r="D2" s="244"/>
      <c r="E2" s="244"/>
      <c r="F2" s="244"/>
      <c r="M2" s="36"/>
    </row>
    <row r="3" spans="2:36" x14ac:dyDescent="0.2">
      <c r="B3" s="245" t="s">
        <v>0</v>
      </c>
      <c r="C3" s="245" t="s">
        <v>1</v>
      </c>
      <c r="D3" s="245" t="s">
        <v>28</v>
      </c>
      <c r="E3" s="245" t="s">
        <v>29</v>
      </c>
      <c r="F3" s="246" t="s">
        <v>30</v>
      </c>
      <c r="G3" s="245" t="s">
        <v>3</v>
      </c>
      <c r="H3" s="245" t="s">
        <v>4</v>
      </c>
      <c r="I3" s="245" t="s">
        <v>5</v>
      </c>
      <c r="J3" s="252" t="s">
        <v>6</v>
      </c>
      <c r="K3" s="252"/>
      <c r="L3" s="252"/>
      <c r="M3" s="252"/>
      <c r="N3" s="253" t="s">
        <v>47</v>
      </c>
      <c r="O3" s="245" t="s">
        <v>31</v>
      </c>
      <c r="P3" s="246" t="s">
        <v>42</v>
      </c>
      <c r="Q3" s="246" t="s">
        <v>32</v>
      </c>
      <c r="R3" s="246" t="s">
        <v>37</v>
      </c>
      <c r="S3" s="246" t="s">
        <v>33</v>
      </c>
      <c r="T3" s="245" t="s">
        <v>55</v>
      </c>
      <c r="U3" s="245" t="s">
        <v>57</v>
      </c>
      <c r="V3" s="248" t="s">
        <v>59</v>
      </c>
      <c r="W3" s="248"/>
      <c r="X3" s="248"/>
      <c r="Y3" s="248"/>
      <c r="Z3" s="248"/>
      <c r="AA3" s="248"/>
      <c r="AB3" s="249" t="s">
        <v>69</v>
      </c>
      <c r="AC3" s="250" t="s">
        <v>75</v>
      </c>
      <c r="AD3" s="255" t="s">
        <v>77</v>
      </c>
      <c r="AE3" s="256"/>
      <c r="AF3" s="257"/>
      <c r="AG3" s="253" t="s">
        <v>27</v>
      </c>
      <c r="AH3" s="253" t="s">
        <v>36</v>
      </c>
      <c r="AI3" s="245" t="s">
        <v>34</v>
      </c>
      <c r="AJ3" s="253" t="s">
        <v>35</v>
      </c>
    </row>
    <row r="4" spans="2:36" ht="36" customHeight="1" x14ac:dyDescent="0.2">
      <c r="B4" s="245"/>
      <c r="C4" s="245"/>
      <c r="D4" s="245"/>
      <c r="E4" s="245"/>
      <c r="F4" s="246"/>
      <c r="G4" s="245"/>
      <c r="H4" s="245"/>
      <c r="I4" s="245"/>
      <c r="J4" s="3" t="s">
        <v>7</v>
      </c>
      <c r="K4" s="3" t="s">
        <v>8</v>
      </c>
      <c r="L4" s="3" t="s">
        <v>9</v>
      </c>
      <c r="M4" s="38" t="s">
        <v>10</v>
      </c>
      <c r="N4" s="254"/>
      <c r="O4" s="245"/>
      <c r="P4" s="246"/>
      <c r="Q4" s="246"/>
      <c r="R4" s="246"/>
      <c r="S4" s="246"/>
      <c r="T4" s="245"/>
      <c r="U4" s="245"/>
      <c r="V4" s="37" t="s">
        <v>61</v>
      </c>
      <c r="W4" s="17" t="s">
        <v>62</v>
      </c>
      <c r="X4" s="17" t="s">
        <v>15</v>
      </c>
      <c r="Y4" s="17" t="s">
        <v>63</v>
      </c>
      <c r="Z4" s="17" t="s">
        <v>60</v>
      </c>
      <c r="AA4" s="17" t="s">
        <v>25</v>
      </c>
      <c r="AB4" s="249"/>
      <c r="AC4" s="251"/>
      <c r="AD4" s="17" t="s">
        <v>16</v>
      </c>
      <c r="AE4" s="37" t="s">
        <v>17</v>
      </c>
      <c r="AF4" s="17" t="s">
        <v>26</v>
      </c>
      <c r="AG4" s="254"/>
      <c r="AH4" s="254"/>
      <c r="AI4" s="245"/>
      <c r="AJ4" s="254"/>
    </row>
    <row r="5" spans="2:36" x14ac:dyDescent="0.2">
      <c r="B5" s="39">
        <v>1</v>
      </c>
      <c r="C5" s="39">
        <v>2</v>
      </c>
      <c r="D5" s="39">
        <v>3</v>
      </c>
      <c r="E5" s="39">
        <v>4</v>
      </c>
      <c r="F5" s="135">
        <v>5</v>
      </c>
      <c r="G5" s="39">
        <v>6</v>
      </c>
      <c r="H5" s="39">
        <v>7</v>
      </c>
      <c r="I5" s="39">
        <v>8</v>
      </c>
      <c r="J5" s="39">
        <v>9</v>
      </c>
      <c r="K5" s="39">
        <v>10</v>
      </c>
      <c r="L5" s="39">
        <v>11</v>
      </c>
      <c r="M5" s="40">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39">
        <v>35</v>
      </c>
    </row>
    <row r="6" spans="2:36" s="42" customFormat="1" ht="159" customHeight="1" x14ac:dyDescent="0.25">
      <c r="B6" s="43" t="s">
        <v>78</v>
      </c>
      <c r="C6" s="44" t="s">
        <v>260</v>
      </c>
      <c r="D6" s="44" t="s">
        <v>345</v>
      </c>
      <c r="E6" s="44" t="s">
        <v>261</v>
      </c>
      <c r="F6" s="164" t="s">
        <v>575</v>
      </c>
      <c r="G6" s="44" t="s">
        <v>262</v>
      </c>
      <c r="H6" s="46" t="s">
        <v>79</v>
      </c>
      <c r="I6" s="46" t="s">
        <v>79</v>
      </c>
      <c r="J6" s="45" t="s">
        <v>80</v>
      </c>
      <c r="K6" s="47" t="s">
        <v>81</v>
      </c>
      <c r="L6" s="45" t="s">
        <v>263</v>
      </c>
      <c r="M6" s="165" t="s">
        <v>759</v>
      </c>
      <c r="N6" s="46" t="s">
        <v>82</v>
      </c>
      <c r="O6" s="44" t="s">
        <v>102</v>
      </c>
      <c r="P6" s="46" t="s">
        <v>84</v>
      </c>
      <c r="Q6" s="46" t="s">
        <v>85</v>
      </c>
      <c r="R6" s="46" t="s">
        <v>86</v>
      </c>
      <c r="S6" s="46" t="s">
        <v>135</v>
      </c>
      <c r="T6" s="166">
        <v>1003000</v>
      </c>
      <c r="U6" s="166">
        <v>1003000</v>
      </c>
      <c r="V6" s="166">
        <v>1003000</v>
      </c>
      <c r="W6" s="48"/>
      <c r="X6" s="48"/>
      <c r="Y6" s="48"/>
      <c r="Z6" s="48"/>
      <c r="AA6" s="48"/>
      <c r="AB6" s="89">
        <v>177000</v>
      </c>
      <c r="AC6" s="46" t="s">
        <v>87</v>
      </c>
      <c r="AD6" s="46"/>
      <c r="AE6" s="166">
        <f>V6</f>
        <v>1003000</v>
      </c>
      <c r="AF6" s="46"/>
      <c r="AG6" s="46"/>
      <c r="AH6" s="90">
        <v>45536</v>
      </c>
      <c r="AI6" s="90" t="s">
        <v>346</v>
      </c>
      <c r="AJ6" s="113">
        <v>45565</v>
      </c>
    </row>
    <row r="7" spans="2:36" s="42" customFormat="1" ht="69.75" customHeight="1" x14ac:dyDescent="0.25">
      <c r="B7" s="50" t="s">
        <v>78</v>
      </c>
      <c r="C7" s="51"/>
      <c r="D7" s="51"/>
      <c r="E7" s="51"/>
      <c r="F7" s="142"/>
      <c r="G7" s="51"/>
      <c r="H7" s="51"/>
      <c r="I7" s="51"/>
      <c r="J7" s="53" t="s">
        <v>265</v>
      </c>
      <c r="K7" s="52" t="s">
        <v>88</v>
      </c>
      <c r="L7" s="53" t="s">
        <v>107</v>
      </c>
      <c r="M7" s="167" t="s">
        <v>760</v>
      </c>
      <c r="N7" s="51"/>
      <c r="O7" s="51"/>
      <c r="P7" s="51"/>
      <c r="Q7" s="51"/>
      <c r="R7" s="51"/>
      <c r="S7" s="54"/>
      <c r="T7" s="55"/>
      <c r="U7" s="55"/>
      <c r="V7" s="55"/>
      <c r="W7" s="55"/>
      <c r="X7" s="55"/>
      <c r="Y7" s="55"/>
      <c r="Z7" s="55"/>
      <c r="AA7" s="55"/>
      <c r="AB7" s="55"/>
      <c r="AC7" s="51"/>
      <c r="AD7" s="51"/>
      <c r="AE7" s="55"/>
      <c r="AF7" s="51"/>
      <c r="AG7" s="51"/>
      <c r="AH7" s="56"/>
      <c r="AI7" s="56"/>
      <c r="AJ7" s="51"/>
    </row>
    <row r="8" spans="2:36" s="42" customFormat="1" ht="29.25" customHeight="1" x14ac:dyDescent="0.25">
      <c r="B8" s="57" t="s">
        <v>78</v>
      </c>
      <c r="C8" s="51"/>
      <c r="D8" s="51"/>
      <c r="E8" s="51"/>
      <c r="F8" s="138"/>
      <c r="G8" s="51"/>
      <c r="H8" s="51"/>
      <c r="I8" s="51"/>
      <c r="J8" s="53" t="s">
        <v>119</v>
      </c>
      <c r="K8" s="52" t="s">
        <v>91</v>
      </c>
      <c r="L8" s="52" t="s">
        <v>266</v>
      </c>
      <c r="M8" s="168" t="s">
        <v>761</v>
      </c>
      <c r="N8" s="51"/>
      <c r="O8" s="59"/>
      <c r="P8" s="51"/>
      <c r="Q8" s="51"/>
      <c r="R8" s="51"/>
      <c r="S8" s="54"/>
      <c r="T8" s="60"/>
      <c r="U8" s="60"/>
      <c r="V8" s="60"/>
      <c r="W8" s="60"/>
      <c r="X8" s="60"/>
      <c r="Y8" s="60"/>
      <c r="Z8" s="60"/>
      <c r="AA8" s="60"/>
      <c r="AB8" s="60"/>
      <c r="AC8" s="59"/>
      <c r="AD8" s="59"/>
      <c r="AE8" s="60"/>
      <c r="AF8" s="59"/>
      <c r="AG8" s="59"/>
      <c r="AH8" s="61"/>
      <c r="AI8" s="61"/>
      <c r="AJ8" s="59"/>
    </row>
    <row r="9" spans="2:36" s="42" customFormat="1" ht="84.75" customHeight="1" x14ac:dyDescent="0.25">
      <c r="B9" s="43" t="s">
        <v>93</v>
      </c>
      <c r="C9" s="44" t="s">
        <v>267</v>
      </c>
      <c r="D9" s="44" t="s">
        <v>345</v>
      </c>
      <c r="E9" s="44" t="s">
        <v>261</v>
      </c>
      <c r="F9" s="139" t="s">
        <v>268</v>
      </c>
      <c r="G9" s="44" t="s">
        <v>262</v>
      </c>
      <c r="H9" s="46" t="s">
        <v>79</v>
      </c>
      <c r="I9" s="46" t="s">
        <v>79</v>
      </c>
      <c r="J9" s="45" t="s">
        <v>269</v>
      </c>
      <c r="K9" s="47" t="s">
        <v>81</v>
      </c>
      <c r="L9" s="45" t="s">
        <v>263</v>
      </c>
      <c r="M9" s="46">
        <v>84</v>
      </c>
      <c r="N9" s="46" t="s">
        <v>82</v>
      </c>
      <c r="O9" s="62" t="s">
        <v>99</v>
      </c>
      <c r="P9" s="46" t="s">
        <v>84</v>
      </c>
      <c r="Q9" s="46" t="s">
        <v>85</v>
      </c>
      <c r="R9" s="46" t="s">
        <v>86</v>
      </c>
      <c r="S9" s="46" t="s">
        <v>135</v>
      </c>
      <c r="T9" s="55">
        <f>U9</f>
        <v>500000</v>
      </c>
      <c r="U9" s="55">
        <f>V9</f>
        <v>500000</v>
      </c>
      <c r="V9" s="55">
        <v>500000</v>
      </c>
      <c r="W9" s="55"/>
      <c r="X9" s="55"/>
      <c r="Y9" s="55"/>
      <c r="Z9" s="55"/>
      <c r="AA9" s="55"/>
      <c r="AB9" s="55">
        <v>88236</v>
      </c>
      <c r="AC9" s="51"/>
      <c r="AD9" s="51"/>
      <c r="AE9" s="55">
        <f>V9</f>
        <v>500000</v>
      </c>
      <c r="AF9" s="51"/>
      <c r="AG9" s="51"/>
      <c r="AH9" s="56" t="s">
        <v>278</v>
      </c>
      <c r="AI9" s="56" t="s">
        <v>270</v>
      </c>
      <c r="AJ9" s="112">
        <v>45394</v>
      </c>
    </row>
    <row r="10" spans="2:36" s="42" customFormat="1" ht="45" x14ac:dyDescent="0.25">
      <c r="B10" s="50" t="s">
        <v>93</v>
      </c>
      <c r="C10" s="51"/>
      <c r="D10" s="51"/>
      <c r="E10" s="51"/>
      <c r="F10" s="137"/>
      <c r="G10" s="51"/>
      <c r="H10" s="51"/>
      <c r="I10" s="63"/>
      <c r="J10" s="53" t="s">
        <v>272</v>
      </c>
      <c r="K10" s="52" t="s">
        <v>116</v>
      </c>
      <c r="L10" s="53" t="s">
        <v>107</v>
      </c>
      <c r="M10" s="51">
        <v>771</v>
      </c>
      <c r="N10" s="51"/>
      <c r="O10" s="51"/>
      <c r="P10" s="51"/>
      <c r="Q10" s="51"/>
      <c r="R10" s="51"/>
      <c r="S10" s="54"/>
      <c r="T10" s="55"/>
      <c r="U10" s="55"/>
      <c r="V10" s="55"/>
      <c r="W10" s="55"/>
      <c r="X10" s="55"/>
      <c r="Y10" s="55"/>
      <c r="Z10" s="55"/>
      <c r="AA10" s="55"/>
      <c r="AB10" s="55"/>
      <c r="AC10" s="51"/>
      <c r="AD10" s="51"/>
      <c r="AE10" s="55"/>
      <c r="AF10" s="51"/>
      <c r="AG10" s="51"/>
      <c r="AH10" s="56"/>
      <c r="AI10" s="56"/>
      <c r="AJ10" s="51"/>
    </row>
    <row r="11" spans="2:36" s="42" customFormat="1" ht="51.75" customHeight="1" x14ac:dyDescent="0.25">
      <c r="B11" s="57" t="s">
        <v>93</v>
      </c>
      <c r="C11" s="51"/>
      <c r="D11" s="51"/>
      <c r="E11" s="51"/>
      <c r="F11" s="138"/>
      <c r="G11" s="51"/>
      <c r="H11" s="51"/>
      <c r="I11" s="63"/>
      <c r="J11" s="64" t="s">
        <v>273</v>
      </c>
      <c r="K11" s="58" t="s">
        <v>274</v>
      </c>
      <c r="L11" s="58" t="s">
        <v>266</v>
      </c>
      <c r="M11" s="65" t="s">
        <v>275</v>
      </c>
      <c r="N11" s="51"/>
      <c r="O11" s="59"/>
      <c r="P11" s="51"/>
      <c r="Q11" s="51"/>
      <c r="R11" s="51"/>
      <c r="S11" s="54"/>
      <c r="T11" s="60"/>
      <c r="U11" s="60"/>
      <c r="V11" s="60"/>
      <c r="W11" s="60"/>
      <c r="X11" s="60"/>
      <c r="Y11" s="60"/>
      <c r="Z11" s="60"/>
      <c r="AA11" s="60"/>
      <c r="AB11" s="60"/>
      <c r="AC11" s="59"/>
      <c r="AD11" s="59"/>
      <c r="AE11" s="60"/>
      <c r="AF11" s="59"/>
      <c r="AG11" s="59"/>
      <c r="AH11" s="61"/>
      <c r="AI11" s="61"/>
      <c r="AJ11" s="59"/>
    </row>
    <row r="12" spans="2:36" s="42" customFormat="1" ht="75" customHeight="1" x14ac:dyDescent="0.25">
      <c r="B12" s="43" t="s">
        <v>95</v>
      </c>
      <c r="C12" s="44" t="s">
        <v>276</v>
      </c>
      <c r="D12" s="44" t="s">
        <v>345</v>
      </c>
      <c r="E12" s="44" t="s">
        <v>261</v>
      </c>
      <c r="F12" s="139" t="s">
        <v>277</v>
      </c>
      <c r="G12" s="44" t="s">
        <v>262</v>
      </c>
      <c r="H12" s="46" t="s">
        <v>79</v>
      </c>
      <c r="I12" s="46" t="s">
        <v>79</v>
      </c>
      <c r="J12" s="53" t="s">
        <v>269</v>
      </c>
      <c r="K12" s="52" t="s">
        <v>81</v>
      </c>
      <c r="L12" s="53" t="s">
        <v>263</v>
      </c>
      <c r="M12" s="51">
        <v>60</v>
      </c>
      <c r="N12" s="46" t="s">
        <v>82</v>
      </c>
      <c r="O12" s="62" t="s">
        <v>96</v>
      </c>
      <c r="P12" s="46" t="s">
        <v>84</v>
      </c>
      <c r="Q12" s="46" t="s">
        <v>85</v>
      </c>
      <c r="R12" s="46" t="s">
        <v>86</v>
      </c>
      <c r="S12" s="46" t="s">
        <v>135</v>
      </c>
      <c r="T12" s="55">
        <f>U12</f>
        <v>340000</v>
      </c>
      <c r="U12" s="55">
        <f>V12</f>
        <v>340000</v>
      </c>
      <c r="V12" s="55">
        <v>340000</v>
      </c>
      <c r="W12" s="55"/>
      <c r="X12" s="55"/>
      <c r="Y12" s="55"/>
      <c r="Z12" s="55"/>
      <c r="AA12" s="55"/>
      <c r="AB12" s="55">
        <v>60000</v>
      </c>
      <c r="AC12" s="51"/>
      <c r="AD12" s="51"/>
      <c r="AE12" s="55">
        <f>V12</f>
        <v>340000</v>
      </c>
      <c r="AF12" s="51"/>
      <c r="AG12" s="51"/>
      <c r="AH12" s="56" t="s">
        <v>278</v>
      </c>
      <c r="AI12" s="56" t="s">
        <v>270</v>
      </c>
      <c r="AJ12" s="112">
        <v>45384</v>
      </c>
    </row>
    <row r="13" spans="2:36" s="66" customFormat="1" ht="45" x14ac:dyDescent="0.25">
      <c r="B13" s="50" t="s">
        <v>95</v>
      </c>
      <c r="C13" s="67"/>
      <c r="D13" s="67"/>
      <c r="E13" s="67"/>
      <c r="F13" s="140"/>
      <c r="G13" s="51"/>
      <c r="H13" s="51"/>
      <c r="I13" s="63"/>
      <c r="J13" s="53" t="s">
        <v>279</v>
      </c>
      <c r="K13" s="68" t="s">
        <v>116</v>
      </c>
      <c r="L13" s="53" t="s">
        <v>107</v>
      </c>
      <c r="M13" s="67">
        <v>160</v>
      </c>
      <c r="N13" s="69"/>
      <c r="O13" s="67"/>
      <c r="P13" s="51"/>
      <c r="Q13" s="51"/>
      <c r="R13" s="51"/>
      <c r="S13" s="54"/>
      <c r="T13" s="55"/>
      <c r="U13" s="55"/>
      <c r="V13" s="55"/>
      <c r="W13" s="55"/>
      <c r="X13" s="55"/>
      <c r="Y13" s="55"/>
      <c r="Z13" s="55"/>
      <c r="AA13" s="55"/>
      <c r="AB13" s="55"/>
      <c r="AC13" s="51"/>
      <c r="AD13" s="51"/>
      <c r="AE13" s="55"/>
      <c r="AF13" s="51"/>
      <c r="AG13" s="51"/>
      <c r="AH13" s="56"/>
      <c r="AI13" s="56"/>
      <c r="AJ13" s="51"/>
    </row>
    <row r="14" spans="2:36" s="66" customFormat="1" ht="30" x14ac:dyDescent="0.25">
      <c r="B14" s="57" t="s">
        <v>95</v>
      </c>
      <c r="C14" s="65"/>
      <c r="D14" s="65"/>
      <c r="E14" s="65"/>
      <c r="F14" s="141"/>
      <c r="G14" s="59"/>
      <c r="H14" s="59"/>
      <c r="I14" s="71"/>
      <c r="J14" s="64" t="s">
        <v>90</v>
      </c>
      <c r="K14" s="70" t="s">
        <v>274</v>
      </c>
      <c r="L14" s="58" t="s">
        <v>266</v>
      </c>
      <c r="M14" s="65">
        <v>900</v>
      </c>
      <c r="N14" s="72"/>
      <c r="O14" s="65"/>
      <c r="P14" s="59"/>
      <c r="Q14" s="59"/>
      <c r="R14" s="59"/>
      <c r="S14" s="73"/>
      <c r="T14" s="60"/>
      <c r="U14" s="60"/>
      <c r="V14" s="60"/>
      <c r="W14" s="60"/>
      <c r="X14" s="60"/>
      <c r="Y14" s="60"/>
      <c r="Z14" s="60"/>
      <c r="AA14" s="60"/>
      <c r="AB14" s="60"/>
      <c r="AC14" s="59"/>
      <c r="AD14" s="59"/>
      <c r="AE14" s="60"/>
      <c r="AF14" s="59"/>
      <c r="AG14" s="59"/>
      <c r="AH14" s="61"/>
      <c r="AI14" s="61"/>
      <c r="AJ14" s="59"/>
    </row>
    <row r="15" spans="2:36" s="66" customFormat="1" ht="74.25" customHeight="1" x14ac:dyDescent="0.25">
      <c r="B15" s="74" t="s">
        <v>98</v>
      </c>
      <c r="C15" s="44" t="s">
        <v>280</v>
      </c>
      <c r="D15" s="44" t="s">
        <v>345</v>
      </c>
      <c r="E15" s="44" t="s">
        <v>261</v>
      </c>
      <c r="F15" s="142" t="s">
        <v>281</v>
      </c>
      <c r="G15" s="44" t="s">
        <v>262</v>
      </c>
      <c r="H15" s="46" t="s">
        <v>79</v>
      </c>
      <c r="I15" s="46" t="s">
        <v>79</v>
      </c>
      <c r="J15" s="53" t="s">
        <v>269</v>
      </c>
      <c r="K15" s="52" t="s">
        <v>81</v>
      </c>
      <c r="L15" s="53" t="s">
        <v>263</v>
      </c>
      <c r="M15" s="169">
        <v>1062</v>
      </c>
      <c r="N15" s="67"/>
      <c r="O15" s="62" t="s">
        <v>94</v>
      </c>
      <c r="P15" s="46" t="s">
        <v>84</v>
      </c>
      <c r="Q15" s="46" t="s">
        <v>85</v>
      </c>
      <c r="R15" s="46" t="s">
        <v>86</v>
      </c>
      <c r="S15" s="46" t="s">
        <v>135</v>
      </c>
      <c r="T15" s="55">
        <f>U15</f>
        <v>1500000</v>
      </c>
      <c r="U15" s="55">
        <f>V15</f>
        <v>1500000</v>
      </c>
      <c r="V15" s="55">
        <v>1500000</v>
      </c>
      <c r="W15" s="55"/>
      <c r="X15" s="55"/>
      <c r="Y15" s="55"/>
      <c r="Z15" s="55"/>
      <c r="AA15" s="55"/>
      <c r="AB15" s="55">
        <v>264706</v>
      </c>
      <c r="AC15" s="46" t="s">
        <v>87</v>
      </c>
      <c r="AD15" s="51"/>
      <c r="AE15" s="55">
        <f>V15</f>
        <v>1500000</v>
      </c>
      <c r="AF15" s="51"/>
      <c r="AG15" s="51"/>
      <c r="AH15" s="49">
        <v>45352</v>
      </c>
      <c r="AI15" s="49">
        <v>45443</v>
      </c>
      <c r="AJ15" s="112">
        <v>45364</v>
      </c>
    </row>
    <row r="16" spans="2:36" s="66" customFormat="1" ht="45" x14ac:dyDescent="0.25">
      <c r="B16" s="76" t="s">
        <v>98</v>
      </c>
      <c r="C16" s="67"/>
      <c r="D16" s="67"/>
      <c r="E16" s="67"/>
      <c r="F16" s="140"/>
      <c r="G16" s="51"/>
      <c r="H16" s="51"/>
      <c r="I16" s="51"/>
      <c r="J16" s="53" t="s">
        <v>282</v>
      </c>
      <c r="K16" s="52" t="s">
        <v>116</v>
      </c>
      <c r="L16" s="53" t="s">
        <v>107</v>
      </c>
      <c r="M16" s="75">
        <v>2488</v>
      </c>
      <c r="N16" s="67"/>
      <c r="O16" s="67"/>
      <c r="P16" s="51"/>
      <c r="Q16" s="51"/>
      <c r="R16" s="51"/>
      <c r="S16" s="54"/>
      <c r="T16" s="55"/>
      <c r="U16" s="55"/>
      <c r="V16" s="55"/>
      <c r="W16" s="55"/>
      <c r="X16" s="55"/>
      <c r="Y16" s="55"/>
      <c r="Z16" s="55"/>
      <c r="AA16" s="55"/>
      <c r="AB16" s="55"/>
      <c r="AC16" s="51"/>
      <c r="AD16" s="51"/>
      <c r="AE16" s="55"/>
      <c r="AF16" s="51"/>
      <c r="AG16" s="51"/>
      <c r="AH16" s="56"/>
      <c r="AI16" s="56"/>
      <c r="AJ16" s="51"/>
    </row>
    <row r="17" spans="2:39" s="66" customFormat="1" ht="30" x14ac:dyDescent="0.25">
      <c r="B17" s="77" t="s">
        <v>98</v>
      </c>
      <c r="C17" s="65"/>
      <c r="D17" s="65"/>
      <c r="E17" s="65"/>
      <c r="F17" s="141"/>
      <c r="G17" s="59"/>
      <c r="H17" s="59"/>
      <c r="I17" s="59"/>
      <c r="J17" s="64" t="s">
        <v>119</v>
      </c>
      <c r="K17" s="58" t="s">
        <v>274</v>
      </c>
      <c r="L17" s="58" t="s">
        <v>266</v>
      </c>
      <c r="M17" s="78">
        <v>2488</v>
      </c>
      <c r="N17" s="65"/>
      <c r="O17" s="65"/>
      <c r="P17" s="59"/>
      <c r="Q17" s="59"/>
      <c r="R17" s="59"/>
      <c r="S17" s="73"/>
      <c r="T17" s="60"/>
      <c r="U17" s="60"/>
      <c r="V17" s="60"/>
      <c r="W17" s="60"/>
      <c r="X17" s="60"/>
      <c r="Y17" s="60"/>
      <c r="Z17" s="60"/>
      <c r="AA17" s="60"/>
      <c r="AB17" s="60"/>
      <c r="AC17" s="59"/>
      <c r="AD17" s="59"/>
      <c r="AE17" s="60"/>
      <c r="AF17" s="59"/>
      <c r="AG17" s="59"/>
      <c r="AH17" s="61"/>
      <c r="AI17" s="61"/>
      <c r="AJ17" s="59"/>
    </row>
    <row r="18" spans="2:39" s="66" customFormat="1" ht="114.75" customHeight="1" x14ac:dyDescent="0.25">
      <c r="B18" s="74" t="s">
        <v>101</v>
      </c>
      <c r="C18" s="44" t="s">
        <v>283</v>
      </c>
      <c r="D18" s="44" t="s">
        <v>345</v>
      </c>
      <c r="E18" s="44" t="s">
        <v>261</v>
      </c>
      <c r="F18" s="139" t="s">
        <v>284</v>
      </c>
      <c r="G18" s="44" t="s">
        <v>262</v>
      </c>
      <c r="H18" s="46" t="s">
        <v>79</v>
      </c>
      <c r="I18" s="46" t="s">
        <v>79</v>
      </c>
      <c r="J18" s="45" t="s">
        <v>285</v>
      </c>
      <c r="K18" s="45" t="s">
        <v>286</v>
      </c>
      <c r="L18" s="45" t="s">
        <v>121</v>
      </c>
      <c r="M18" s="46">
        <v>672</v>
      </c>
      <c r="N18" s="79" t="s">
        <v>82</v>
      </c>
      <c r="O18" s="44" t="s">
        <v>83</v>
      </c>
      <c r="P18" s="46" t="s">
        <v>84</v>
      </c>
      <c r="Q18" s="46" t="s">
        <v>85</v>
      </c>
      <c r="R18" s="46" t="s">
        <v>86</v>
      </c>
      <c r="S18" s="46" t="s">
        <v>135</v>
      </c>
      <c r="T18" s="48">
        <f>U18</f>
        <v>1157616</v>
      </c>
      <c r="U18" s="48">
        <f>V18</f>
        <v>1157616</v>
      </c>
      <c r="V18" s="48">
        <v>1157616</v>
      </c>
      <c r="W18" s="55"/>
      <c r="X18" s="55"/>
      <c r="Y18" s="55"/>
      <c r="Z18" s="55"/>
      <c r="AA18" s="55"/>
      <c r="AB18" s="48">
        <v>204286</v>
      </c>
      <c r="AC18" s="46" t="s">
        <v>87</v>
      </c>
      <c r="AD18" s="46"/>
      <c r="AE18" s="48">
        <f>V18</f>
        <v>1157616</v>
      </c>
      <c r="AF18" s="46"/>
      <c r="AG18" s="46"/>
      <c r="AH18" s="49" t="s">
        <v>287</v>
      </c>
      <c r="AI18" s="49" t="s">
        <v>271</v>
      </c>
      <c r="AJ18" s="113">
        <v>45364</v>
      </c>
    </row>
    <row r="19" spans="2:39" s="66" customFormat="1" ht="29.25" customHeight="1" x14ac:dyDescent="0.25">
      <c r="B19" s="76" t="s">
        <v>101</v>
      </c>
      <c r="C19" s="62"/>
      <c r="D19" s="62"/>
      <c r="E19" s="62"/>
      <c r="F19" s="142"/>
      <c r="G19" s="62"/>
      <c r="H19" s="51"/>
      <c r="I19" s="51"/>
      <c r="J19" s="53" t="s">
        <v>288</v>
      </c>
      <c r="K19" s="53" t="s">
        <v>91</v>
      </c>
      <c r="L19" s="53" t="s">
        <v>113</v>
      </c>
      <c r="M19" s="75">
        <v>2147</v>
      </c>
      <c r="N19" s="67"/>
      <c r="O19" s="67"/>
      <c r="P19" s="51"/>
      <c r="Q19" s="51"/>
      <c r="R19" s="51"/>
      <c r="S19" s="54"/>
      <c r="T19" s="55"/>
      <c r="U19" s="55"/>
      <c r="V19" s="55"/>
      <c r="W19" s="55"/>
      <c r="X19" s="55"/>
      <c r="Y19" s="55"/>
      <c r="Z19" s="55"/>
      <c r="AA19" s="55"/>
      <c r="AB19" s="55"/>
      <c r="AC19" s="51"/>
      <c r="AD19" s="51"/>
      <c r="AE19" s="55"/>
      <c r="AF19" s="51"/>
      <c r="AG19" s="51"/>
      <c r="AH19" s="56"/>
      <c r="AI19" s="56"/>
      <c r="AJ19" s="51"/>
    </row>
    <row r="20" spans="2:39" s="66" customFormat="1" ht="45" x14ac:dyDescent="0.25">
      <c r="B20" s="76" t="s">
        <v>101</v>
      </c>
      <c r="C20" s="62"/>
      <c r="D20" s="62"/>
      <c r="E20" s="62"/>
      <c r="F20" s="142"/>
      <c r="G20" s="62"/>
      <c r="H20" s="51"/>
      <c r="I20" s="51"/>
      <c r="J20" s="53" t="s">
        <v>282</v>
      </c>
      <c r="K20" s="53" t="s">
        <v>88</v>
      </c>
      <c r="L20" s="53" t="s">
        <v>289</v>
      </c>
      <c r="M20" s="75">
        <v>1718</v>
      </c>
      <c r="N20" s="67"/>
      <c r="O20" s="67"/>
      <c r="P20" s="51"/>
      <c r="Q20" s="51"/>
      <c r="R20" s="51"/>
      <c r="S20" s="54"/>
      <c r="T20" s="55"/>
      <c r="U20" s="55"/>
      <c r="V20" s="55"/>
      <c r="W20" s="55"/>
      <c r="X20" s="55"/>
      <c r="Y20" s="55"/>
      <c r="Z20" s="55"/>
      <c r="AA20" s="55"/>
      <c r="AB20" s="55"/>
      <c r="AC20" s="51"/>
      <c r="AD20" s="51"/>
      <c r="AE20" s="55"/>
      <c r="AF20" s="51"/>
      <c r="AG20" s="51"/>
      <c r="AH20" s="56"/>
      <c r="AI20" s="56"/>
      <c r="AJ20" s="51"/>
    </row>
    <row r="21" spans="2:39" s="80" customFormat="1" ht="44.25" customHeight="1" x14ac:dyDescent="0.25">
      <c r="B21" s="76" t="s">
        <v>101</v>
      </c>
      <c r="C21" s="67"/>
      <c r="D21" s="67"/>
      <c r="E21" s="67"/>
      <c r="F21" s="142"/>
      <c r="G21" s="51"/>
      <c r="H21" s="51"/>
      <c r="I21" s="51"/>
      <c r="J21" s="53" t="s">
        <v>290</v>
      </c>
      <c r="K21" s="53" t="s">
        <v>106</v>
      </c>
      <c r="L21" s="53" t="s">
        <v>289</v>
      </c>
      <c r="M21" s="51">
        <v>449</v>
      </c>
      <c r="N21" s="67"/>
      <c r="O21" s="67"/>
      <c r="P21" s="51"/>
      <c r="Q21" s="51"/>
      <c r="R21" s="51"/>
      <c r="S21" s="54"/>
      <c r="T21" s="51"/>
      <c r="U21" s="51"/>
      <c r="V21" s="51"/>
      <c r="W21" s="51"/>
      <c r="X21" s="51"/>
      <c r="Y21" s="51"/>
      <c r="Z21" s="51"/>
      <c r="AA21" s="51"/>
      <c r="AB21" s="51"/>
      <c r="AC21" s="51"/>
      <c r="AD21" s="51"/>
      <c r="AE21" s="55"/>
      <c r="AF21" s="51"/>
      <c r="AG21" s="51"/>
      <c r="AH21" s="56"/>
      <c r="AI21" s="56"/>
      <c r="AJ21" s="51"/>
    </row>
    <row r="22" spans="2:39" s="80" customFormat="1" ht="45" x14ac:dyDescent="0.25">
      <c r="B22" s="77" t="s">
        <v>101</v>
      </c>
      <c r="C22" s="65"/>
      <c r="D22" s="65"/>
      <c r="E22" s="65"/>
      <c r="F22" s="143"/>
      <c r="G22" s="51"/>
      <c r="H22" s="51"/>
      <c r="I22" s="51"/>
      <c r="J22" s="64" t="s">
        <v>111</v>
      </c>
      <c r="K22" s="64" t="s">
        <v>291</v>
      </c>
      <c r="L22" s="64" t="s">
        <v>113</v>
      </c>
      <c r="M22" s="59">
        <v>561</v>
      </c>
      <c r="N22" s="67"/>
      <c r="O22" s="65"/>
      <c r="P22" s="59"/>
      <c r="Q22" s="59"/>
      <c r="R22" s="59"/>
      <c r="S22" s="73"/>
      <c r="T22" s="59"/>
      <c r="U22" s="59"/>
      <c r="V22" s="59"/>
      <c r="W22" s="81"/>
      <c r="X22" s="81"/>
      <c r="Y22" s="81"/>
      <c r="Z22" s="81"/>
      <c r="AA22" s="81"/>
      <c r="AB22" s="81"/>
      <c r="AC22" s="81"/>
      <c r="AD22" s="81"/>
      <c r="AE22" s="82"/>
      <c r="AF22" s="81"/>
      <c r="AG22" s="81"/>
      <c r="AH22" s="83"/>
      <c r="AI22" s="83"/>
      <c r="AJ22" s="81"/>
    </row>
    <row r="23" spans="2:39" s="80" customFormat="1" ht="60" customHeight="1" x14ac:dyDescent="0.25">
      <c r="B23" s="74" t="s">
        <v>103</v>
      </c>
      <c r="C23" s="44" t="s">
        <v>292</v>
      </c>
      <c r="D23" s="44" t="s">
        <v>345</v>
      </c>
      <c r="E23" s="44" t="s">
        <v>261</v>
      </c>
      <c r="F23" s="139" t="s">
        <v>293</v>
      </c>
      <c r="G23" s="44" t="s">
        <v>262</v>
      </c>
      <c r="H23" s="46" t="s">
        <v>79</v>
      </c>
      <c r="I23" s="46" t="s">
        <v>79</v>
      </c>
      <c r="J23" s="45" t="s">
        <v>269</v>
      </c>
      <c r="K23" s="45" t="s">
        <v>81</v>
      </c>
      <c r="L23" s="45" t="s">
        <v>121</v>
      </c>
      <c r="M23" s="44">
        <v>339</v>
      </c>
      <c r="N23" s="79" t="s">
        <v>82</v>
      </c>
      <c r="O23" s="62" t="s">
        <v>100</v>
      </c>
      <c r="P23" s="46" t="s">
        <v>84</v>
      </c>
      <c r="Q23" s="46" t="s">
        <v>85</v>
      </c>
      <c r="R23" s="46" t="s">
        <v>86</v>
      </c>
      <c r="S23" s="46" t="s">
        <v>135</v>
      </c>
      <c r="T23" s="55">
        <f>U23</f>
        <v>1459450</v>
      </c>
      <c r="U23" s="55">
        <f>V23</f>
        <v>1459450</v>
      </c>
      <c r="V23" s="55">
        <v>1459450</v>
      </c>
      <c r="W23" s="51"/>
      <c r="X23" s="51"/>
      <c r="Y23" s="51"/>
      <c r="Z23" s="51"/>
      <c r="AA23" s="51"/>
      <c r="AB23" s="55">
        <v>257550</v>
      </c>
      <c r="AC23" s="51"/>
      <c r="AD23" s="51"/>
      <c r="AE23" s="55">
        <f>V23</f>
        <v>1459450</v>
      </c>
      <c r="AF23" s="51"/>
      <c r="AG23" s="51"/>
      <c r="AH23" s="202" t="s">
        <v>264</v>
      </c>
      <c r="AI23" s="102">
        <v>45901</v>
      </c>
      <c r="AJ23" s="203">
        <v>45632</v>
      </c>
    </row>
    <row r="24" spans="2:39" s="80" customFormat="1" ht="46.5" customHeight="1" x14ac:dyDescent="0.25">
      <c r="B24" s="76" t="s">
        <v>103</v>
      </c>
      <c r="C24" s="67"/>
      <c r="D24" s="67"/>
      <c r="E24" s="67"/>
      <c r="F24" s="140"/>
      <c r="G24" s="51"/>
      <c r="H24" s="51"/>
      <c r="I24" s="51"/>
      <c r="J24" s="53" t="s">
        <v>282</v>
      </c>
      <c r="K24" s="53" t="s">
        <v>88</v>
      </c>
      <c r="L24" s="53" t="s">
        <v>289</v>
      </c>
      <c r="M24" s="62">
        <v>1080</v>
      </c>
      <c r="N24" s="67"/>
      <c r="O24" s="67"/>
      <c r="P24" s="51"/>
      <c r="Q24" s="51"/>
      <c r="R24" s="51"/>
      <c r="S24" s="54"/>
      <c r="T24" s="51"/>
      <c r="U24" s="51"/>
      <c r="V24" s="51"/>
      <c r="W24" s="51"/>
      <c r="X24" s="51"/>
      <c r="Y24" s="51"/>
      <c r="Z24" s="51"/>
      <c r="AA24" s="51"/>
      <c r="AB24" s="51"/>
      <c r="AC24" s="51"/>
      <c r="AD24" s="51"/>
      <c r="AE24" s="55"/>
      <c r="AF24" s="51"/>
      <c r="AG24" s="51"/>
      <c r="AH24" s="56"/>
      <c r="AI24" s="56"/>
      <c r="AJ24" s="51"/>
    </row>
    <row r="25" spans="2:39" s="80" customFormat="1" ht="33.75" customHeight="1" x14ac:dyDescent="0.25">
      <c r="B25" s="77" t="s">
        <v>103</v>
      </c>
      <c r="C25" s="65"/>
      <c r="D25" s="65"/>
      <c r="E25" s="65"/>
      <c r="F25" s="141"/>
      <c r="G25" s="59"/>
      <c r="H25" s="59"/>
      <c r="I25" s="59"/>
      <c r="J25" s="64" t="s">
        <v>295</v>
      </c>
      <c r="K25" s="64" t="s">
        <v>274</v>
      </c>
      <c r="L25" s="64" t="s">
        <v>113</v>
      </c>
      <c r="M25" s="84">
        <v>2600</v>
      </c>
      <c r="N25" s="65"/>
      <c r="O25" s="65"/>
      <c r="P25" s="59"/>
      <c r="Q25" s="59"/>
      <c r="R25" s="59"/>
      <c r="S25" s="73"/>
      <c r="T25" s="59"/>
      <c r="U25" s="59"/>
      <c r="V25" s="59"/>
      <c r="W25" s="59"/>
      <c r="X25" s="59"/>
      <c r="Y25" s="59"/>
      <c r="Z25" s="59"/>
      <c r="AA25" s="59"/>
      <c r="AB25" s="59"/>
      <c r="AC25" s="59"/>
      <c r="AD25" s="59"/>
      <c r="AE25" s="60"/>
      <c r="AF25" s="59"/>
      <c r="AG25" s="59"/>
      <c r="AH25" s="61"/>
      <c r="AI25" s="61"/>
      <c r="AJ25" s="59"/>
    </row>
    <row r="26" spans="2:39" s="80" customFormat="1" ht="87.75" customHeight="1" x14ac:dyDescent="0.25">
      <c r="B26" s="74" t="s">
        <v>114</v>
      </c>
      <c r="C26" s="44" t="s">
        <v>296</v>
      </c>
      <c r="D26" s="44" t="s">
        <v>345</v>
      </c>
      <c r="E26" s="44" t="s">
        <v>261</v>
      </c>
      <c r="F26" s="142" t="s">
        <v>297</v>
      </c>
      <c r="G26" s="44" t="s">
        <v>262</v>
      </c>
      <c r="H26" s="46" t="s">
        <v>79</v>
      </c>
      <c r="I26" s="46" t="s">
        <v>79</v>
      </c>
      <c r="J26" s="45" t="s">
        <v>269</v>
      </c>
      <c r="K26" s="53" t="s">
        <v>81</v>
      </c>
      <c r="L26" s="53" t="s">
        <v>121</v>
      </c>
      <c r="M26" s="201">
        <v>30</v>
      </c>
      <c r="N26" s="67" t="s">
        <v>82</v>
      </c>
      <c r="O26" s="62" t="s">
        <v>97</v>
      </c>
      <c r="P26" s="46" t="s">
        <v>84</v>
      </c>
      <c r="Q26" s="46" t="s">
        <v>85</v>
      </c>
      <c r="R26" s="46" t="s">
        <v>86</v>
      </c>
      <c r="S26" s="46" t="s">
        <v>135</v>
      </c>
      <c r="T26" s="55">
        <f>U26</f>
        <v>255000</v>
      </c>
      <c r="U26" s="55">
        <v>255000</v>
      </c>
      <c r="V26" s="55">
        <v>255000</v>
      </c>
      <c r="W26" s="51"/>
      <c r="X26" s="51"/>
      <c r="Y26" s="51"/>
      <c r="Z26" s="51"/>
      <c r="AA26" s="51"/>
      <c r="AB26" s="48">
        <v>45000</v>
      </c>
      <c r="AC26" s="46" t="s">
        <v>87</v>
      </c>
      <c r="AD26" s="51"/>
      <c r="AE26" s="55">
        <f>U26</f>
        <v>255000</v>
      </c>
      <c r="AF26" s="51"/>
      <c r="AG26" s="51"/>
      <c r="AH26" s="49">
        <v>45536</v>
      </c>
      <c r="AI26" s="90" t="s">
        <v>576</v>
      </c>
      <c r="AJ26" s="112">
        <v>45565</v>
      </c>
    </row>
    <row r="27" spans="2:39" s="80" customFormat="1" ht="45" x14ac:dyDescent="0.25">
      <c r="B27" s="76" t="s">
        <v>114</v>
      </c>
      <c r="C27" s="67"/>
      <c r="D27" s="67"/>
      <c r="E27" s="67"/>
      <c r="F27" s="140"/>
      <c r="G27" s="51"/>
      <c r="H27" s="51"/>
      <c r="I27" s="51"/>
      <c r="J27" s="53" t="s">
        <v>282</v>
      </c>
      <c r="K27" s="53" t="s">
        <v>116</v>
      </c>
      <c r="L27" s="53" t="s">
        <v>289</v>
      </c>
      <c r="M27" s="204">
        <v>133</v>
      </c>
      <c r="N27" s="67"/>
      <c r="O27" s="67"/>
      <c r="P27" s="51"/>
      <c r="Q27" s="51"/>
      <c r="R27" s="51"/>
      <c r="S27" s="54"/>
      <c r="T27" s="51"/>
      <c r="U27" s="51"/>
      <c r="V27" s="51"/>
      <c r="W27" s="51"/>
      <c r="X27" s="51"/>
      <c r="Y27" s="51"/>
      <c r="Z27" s="51"/>
      <c r="AA27" s="51"/>
      <c r="AB27" s="51"/>
      <c r="AC27" s="51"/>
      <c r="AD27" s="51"/>
      <c r="AE27" s="55"/>
      <c r="AF27" s="51"/>
      <c r="AG27" s="51"/>
      <c r="AH27" s="56"/>
      <c r="AI27" s="56"/>
      <c r="AJ27" s="51"/>
    </row>
    <row r="28" spans="2:39" s="80" customFormat="1" ht="30" x14ac:dyDescent="0.25">
      <c r="B28" s="76" t="s">
        <v>114</v>
      </c>
      <c r="C28" s="67"/>
      <c r="D28" s="67"/>
      <c r="E28" s="67"/>
      <c r="F28" s="140"/>
      <c r="G28" s="51"/>
      <c r="H28" s="51"/>
      <c r="I28" s="51"/>
      <c r="J28" s="64" t="s">
        <v>90</v>
      </c>
      <c r="K28" s="64" t="s">
        <v>274</v>
      </c>
      <c r="L28" s="64" t="s">
        <v>113</v>
      </c>
      <c r="M28" s="204">
        <v>192</v>
      </c>
      <c r="N28" s="67"/>
      <c r="O28" s="67"/>
      <c r="P28" s="51"/>
      <c r="Q28" s="51"/>
      <c r="R28" s="51"/>
      <c r="S28" s="54"/>
      <c r="T28" s="51"/>
      <c r="U28" s="51"/>
      <c r="V28" s="51"/>
      <c r="W28" s="51"/>
      <c r="X28" s="51"/>
      <c r="Y28" s="51"/>
      <c r="Z28" s="51"/>
      <c r="AA28" s="51"/>
      <c r="AB28" s="51"/>
      <c r="AC28" s="51"/>
      <c r="AD28" s="51"/>
      <c r="AE28" s="55"/>
      <c r="AF28" s="51"/>
      <c r="AG28" s="51"/>
      <c r="AH28" s="56"/>
      <c r="AI28" s="56"/>
      <c r="AJ28" s="51"/>
    </row>
    <row r="29" spans="2:39" s="80" customFormat="1" ht="99.75" customHeight="1" x14ac:dyDescent="0.25">
      <c r="B29" s="74" t="s">
        <v>124</v>
      </c>
      <c r="C29" s="44" t="s">
        <v>298</v>
      </c>
      <c r="D29" s="44" t="s">
        <v>347</v>
      </c>
      <c r="E29" s="44" t="s">
        <v>104</v>
      </c>
      <c r="F29" s="136" t="s">
        <v>577</v>
      </c>
      <c r="G29" s="44" t="s">
        <v>262</v>
      </c>
      <c r="H29" s="46" t="s">
        <v>79</v>
      </c>
      <c r="I29" s="46" t="s">
        <v>79</v>
      </c>
      <c r="J29" s="45" t="s">
        <v>306</v>
      </c>
      <c r="K29" s="47" t="s">
        <v>112</v>
      </c>
      <c r="L29" s="47" t="s">
        <v>113</v>
      </c>
      <c r="M29" s="44">
        <v>287</v>
      </c>
      <c r="N29" s="170" t="s">
        <v>82</v>
      </c>
      <c r="O29" s="44" t="s">
        <v>102</v>
      </c>
      <c r="P29" s="47" t="s">
        <v>84</v>
      </c>
      <c r="Q29" s="47" t="s">
        <v>85</v>
      </c>
      <c r="R29" s="47" t="s">
        <v>86</v>
      </c>
      <c r="S29" s="47" t="s">
        <v>135</v>
      </c>
      <c r="T29" s="89">
        <v>539529</v>
      </c>
      <c r="U29" s="89">
        <v>539529</v>
      </c>
      <c r="V29" s="89">
        <v>539529</v>
      </c>
      <c r="W29" s="48"/>
      <c r="X29" s="48"/>
      <c r="Y29" s="48"/>
      <c r="Z29" s="48"/>
      <c r="AA29" s="48"/>
      <c r="AB29" s="89">
        <v>95211</v>
      </c>
      <c r="AC29" s="46" t="s">
        <v>87</v>
      </c>
      <c r="AD29" s="48"/>
      <c r="AE29" s="89">
        <f>V29</f>
        <v>539529</v>
      </c>
      <c r="AF29" s="48"/>
      <c r="AG29" s="46"/>
      <c r="AH29" s="49" t="s">
        <v>264</v>
      </c>
      <c r="AI29" s="49" t="s">
        <v>346</v>
      </c>
      <c r="AJ29" s="113">
        <v>45646</v>
      </c>
      <c r="AM29" s="85"/>
    </row>
    <row r="30" spans="2:39" s="80" customFormat="1" ht="30.75" customHeight="1" x14ac:dyDescent="0.25">
      <c r="B30" s="76" t="s">
        <v>124</v>
      </c>
      <c r="C30" s="67"/>
      <c r="D30" s="62"/>
      <c r="E30" s="62"/>
      <c r="F30" s="142"/>
      <c r="G30" s="86"/>
      <c r="H30" s="67"/>
      <c r="I30" s="67"/>
      <c r="J30" s="53" t="s">
        <v>303</v>
      </c>
      <c r="K30" s="52" t="s">
        <v>120</v>
      </c>
      <c r="L30" s="53" t="s">
        <v>121</v>
      </c>
      <c r="M30" s="42">
        <v>29</v>
      </c>
      <c r="N30" s="87"/>
      <c r="O30" s="67"/>
      <c r="P30" s="52"/>
      <c r="Q30" s="52"/>
      <c r="R30" s="52"/>
      <c r="S30" s="52"/>
      <c r="T30" s="51"/>
      <c r="U30" s="55"/>
      <c r="V30" s="55"/>
      <c r="W30" s="55"/>
      <c r="X30" s="55"/>
      <c r="Y30" s="55"/>
      <c r="Z30" s="55"/>
      <c r="AA30" s="55"/>
      <c r="AB30" s="55"/>
      <c r="AC30" s="55"/>
      <c r="AD30" s="55"/>
      <c r="AE30" s="55"/>
      <c r="AF30" s="55"/>
      <c r="AG30" s="51"/>
      <c r="AH30" s="56"/>
      <c r="AI30" s="56"/>
      <c r="AJ30" s="51"/>
      <c r="AM30" s="85"/>
    </row>
    <row r="31" spans="2:39" s="80" customFormat="1" ht="54" customHeight="1" x14ac:dyDescent="0.25">
      <c r="B31" s="76" t="s">
        <v>124</v>
      </c>
      <c r="C31" s="67"/>
      <c r="D31" s="62"/>
      <c r="E31" s="62"/>
      <c r="F31" s="142"/>
      <c r="G31" s="86"/>
      <c r="H31" s="67"/>
      <c r="I31" s="67"/>
      <c r="J31" s="53" t="s">
        <v>304</v>
      </c>
      <c r="K31" s="52" t="s">
        <v>123</v>
      </c>
      <c r="L31" s="52" t="s">
        <v>110</v>
      </c>
      <c r="M31" s="51">
        <v>1</v>
      </c>
      <c r="N31" s="67"/>
      <c r="O31" s="67"/>
      <c r="P31" s="52"/>
      <c r="Q31" s="52"/>
      <c r="R31" s="52"/>
      <c r="S31" s="52"/>
      <c r="T31" s="51"/>
      <c r="U31" s="55"/>
      <c r="V31" s="55"/>
      <c r="W31" s="55"/>
      <c r="X31" s="55"/>
      <c r="Y31" s="55"/>
      <c r="Z31" s="55"/>
      <c r="AA31" s="55"/>
      <c r="AB31" s="55"/>
      <c r="AC31" s="55"/>
      <c r="AD31" s="55"/>
      <c r="AE31" s="55"/>
      <c r="AF31" s="55"/>
      <c r="AG31" s="51"/>
      <c r="AH31" s="56"/>
      <c r="AI31" s="56"/>
      <c r="AJ31" s="51"/>
      <c r="AM31" s="85"/>
    </row>
    <row r="32" spans="2:39" s="80" customFormat="1" ht="45" x14ac:dyDescent="0.25">
      <c r="B32" s="76" t="s">
        <v>124</v>
      </c>
      <c r="C32" s="67"/>
      <c r="D32" s="62"/>
      <c r="E32" s="62"/>
      <c r="F32" s="142"/>
      <c r="G32" s="86"/>
      <c r="H32" s="67"/>
      <c r="I32" s="67"/>
      <c r="J32" s="53" t="s">
        <v>305</v>
      </c>
      <c r="K32" s="52" t="s">
        <v>106</v>
      </c>
      <c r="L32" s="53" t="s">
        <v>107</v>
      </c>
      <c r="M32" s="62">
        <v>274</v>
      </c>
      <c r="N32" s="87"/>
      <c r="O32" s="67"/>
      <c r="P32" s="52"/>
      <c r="Q32" s="52"/>
      <c r="R32" s="52"/>
      <c r="S32" s="52"/>
      <c r="T32" s="51"/>
      <c r="U32" s="55"/>
      <c r="V32" s="55"/>
      <c r="W32" s="55"/>
      <c r="X32" s="55"/>
      <c r="Y32" s="55"/>
      <c r="Z32" s="55"/>
      <c r="AA32" s="55"/>
      <c r="AB32" s="55"/>
      <c r="AC32" s="55"/>
      <c r="AD32" s="55"/>
      <c r="AE32" s="55"/>
      <c r="AF32" s="55"/>
      <c r="AG32" s="51"/>
      <c r="AH32" s="56"/>
      <c r="AI32" s="56"/>
      <c r="AJ32" s="51"/>
      <c r="AM32" s="85"/>
    </row>
    <row r="33" spans="2:39" s="80" customFormat="1" ht="30" x14ac:dyDescent="0.25">
      <c r="B33" s="76" t="s">
        <v>124</v>
      </c>
      <c r="C33" s="67"/>
      <c r="D33" s="62"/>
      <c r="E33" s="62"/>
      <c r="F33" s="142"/>
      <c r="G33" s="86"/>
      <c r="H33" s="67"/>
      <c r="I33" s="67"/>
      <c r="J33" s="53" t="s">
        <v>108</v>
      </c>
      <c r="K33" s="52" t="s">
        <v>109</v>
      </c>
      <c r="L33" s="52" t="s">
        <v>110</v>
      </c>
      <c r="M33" s="62">
        <v>60</v>
      </c>
      <c r="N33" s="67"/>
      <c r="O33" s="67"/>
      <c r="P33" s="52"/>
      <c r="Q33" s="52"/>
      <c r="R33" s="52"/>
      <c r="S33" s="52"/>
      <c r="T33" s="51"/>
      <c r="U33" s="55"/>
      <c r="V33" s="55"/>
      <c r="W33" s="55"/>
      <c r="X33" s="55"/>
      <c r="Y33" s="55"/>
      <c r="Z33" s="55"/>
      <c r="AA33" s="55"/>
      <c r="AB33" s="55"/>
      <c r="AC33" s="55"/>
      <c r="AD33" s="55"/>
      <c r="AE33" s="55"/>
      <c r="AF33" s="55"/>
      <c r="AG33" s="51"/>
      <c r="AH33" s="56"/>
      <c r="AI33" s="56"/>
      <c r="AJ33" s="51"/>
      <c r="AM33" s="85"/>
    </row>
    <row r="34" spans="2:39" s="88" customFormat="1" ht="99" customHeight="1" x14ac:dyDescent="0.25">
      <c r="B34" s="74" t="s">
        <v>125</v>
      </c>
      <c r="C34" s="44" t="s">
        <v>307</v>
      </c>
      <c r="D34" s="44" t="s">
        <v>347</v>
      </c>
      <c r="E34" s="44" t="s">
        <v>104</v>
      </c>
      <c r="F34" s="136" t="s">
        <v>308</v>
      </c>
      <c r="G34" s="44" t="s">
        <v>262</v>
      </c>
      <c r="H34" s="44" t="s">
        <v>79</v>
      </c>
      <c r="I34" s="44" t="s">
        <v>79</v>
      </c>
      <c r="J34" s="45" t="s">
        <v>309</v>
      </c>
      <c r="K34" s="45" t="s">
        <v>310</v>
      </c>
      <c r="L34" s="45" t="s">
        <v>263</v>
      </c>
      <c r="M34" s="44">
        <v>80</v>
      </c>
      <c r="N34" s="44" t="s">
        <v>82</v>
      </c>
      <c r="O34" s="44" t="s">
        <v>83</v>
      </c>
      <c r="P34" s="45" t="s">
        <v>84</v>
      </c>
      <c r="Q34" s="45" t="s">
        <v>85</v>
      </c>
      <c r="R34" s="45" t="s">
        <v>86</v>
      </c>
      <c r="S34" s="45" t="s">
        <v>135</v>
      </c>
      <c r="T34" s="89">
        <f>U34</f>
        <v>305234</v>
      </c>
      <c r="U34" s="89">
        <f>V34</f>
        <v>305234</v>
      </c>
      <c r="V34" s="89">
        <v>305234</v>
      </c>
      <c r="W34" s="89"/>
      <c r="X34" s="89"/>
      <c r="Y34" s="89"/>
      <c r="Z34" s="89"/>
      <c r="AA34" s="89"/>
      <c r="AB34" s="89">
        <v>84507</v>
      </c>
      <c r="AC34" s="46" t="s">
        <v>87</v>
      </c>
      <c r="AD34" s="89"/>
      <c r="AE34" s="89">
        <f>V34</f>
        <v>305234</v>
      </c>
      <c r="AF34" s="89"/>
      <c r="AG34" s="44"/>
      <c r="AH34" s="90" t="s">
        <v>287</v>
      </c>
      <c r="AI34" s="90" t="s">
        <v>278</v>
      </c>
      <c r="AJ34" s="114">
        <v>45358</v>
      </c>
      <c r="AM34" s="85"/>
    </row>
    <row r="35" spans="2:39" s="88" customFormat="1" ht="27" customHeight="1" x14ac:dyDescent="0.25">
      <c r="B35" s="76" t="s">
        <v>125</v>
      </c>
      <c r="C35" s="91"/>
      <c r="D35" s="91"/>
      <c r="E35" s="91"/>
      <c r="F35" s="143"/>
      <c r="G35" s="91"/>
      <c r="H35" s="91"/>
      <c r="I35" s="91"/>
      <c r="J35" s="64" t="s">
        <v>122</v>
      </c>
      <c r="K35" s="64" t="s">
        <v>311</v>
      </c>
      <c r="L35" s="64" t="s">
        <v>110</v>
      </c>
      <c r="M35" s="91">
        <v>2</v>
      </c>
      <c r="N35" s="91"/>
      <c r="O35" s="91"/>
      <c r="P35" s="64"/>
      <c r="Q35" s="64"/>
      <c r="R35" s="64"/>
      <c r="S35" s="64"/>
      <c r="T35" s="91"/>
      <c r="U35" s="92"/>
      <c r="V35" s="92"/>
      <c r="W35" s="92"/>
      <c r="X35" s="92"/>
      <c r="Y35" s="92"/>
      <c r="Z35" s="92"/>
      <c r="AA35" s="92"/>
      <c r="AB35" s="92"/>
      <c r="AC35" s="92"/>
      <c r="AD35" s="92"/>
      <c r="AE35" s="92"/>
      <c r="AF35" s="92"/>
      <c r="AG35" s="91"/>
      <c r="AH35" s="93"/>
      <c r="AI35" s="93"/>
      <c r="AJ35" s="91"/>
      <c r="AM35" s="85"/>
    </row>
    <row r="36" spans="2:39" s="94" customFormat="1" ht="94.5" customHeight="1" x14ac:dyDescent="0.25">
      <c r="B36" s="74" t="s">
        <v>312</v>
      </c>
      <c r="C36" s="44" t="s">
        <v>313</v>
      </c>
      <c r="D36" s="44" t="s">
        <v>347</v>
      </c>
      <c r="E36" s="44" t="s">
        <v>104</v>
      </c>
      <c r="F36" s="136" t="s">
        <v>314</v>
      </c>
      <c r="G36" s="44" t="s">
        <v>262</v>
      </c>
      <c r="H36" s="44" t="s">
        <v>79</v>
      </c>
      <c r="I36" s="44" t="s">
        <v>79</v>
      </c>
      <c r="J36" s="45" t="s">
        <v>309</v>
      </c>
      <c r="K36" s="45" t="s">
        <v>310</v>
      </c>
      <c r="L36" s="45" t="s">
        <v>263</v>
      </c>
      <c r="M36" s="44">
        <v>75</v>
      </c>
      <c r="N36" s="95" t="s">
        <v>82</v>
      </c>
      <c r="O36" s="44" t="s">
        <v>99</v>
      </c>
      <c r="P36" s="45" t="s">
        <v>84</v>
      </c>
      <c r="Q36" s="45" t="s">
        <v>85</v>
      </c>
      <c r="R36" s="45" t="s">
        <v>86</v>
      </c>
      <c r="S36" s="45" t="s">
        <v>135</v>
      </c>
      <c r="T36" s="89">
        <f>U36</f>
        <v>1000000</v>
      </c>
      <c r="U36" s="89">
        <f>V36</f>
        <v>1000000</v>
      </c>
      <c r="V36" s="89">
        <v>1000000</v>
      </c>
      <c r="W36" s="89"/>
      <c r="X36" s="89"/>
      <c r="Y36" s="89"/>
      <c r="Z36" s="89"/>
      <c r="AA36" s="89"/>
      <c r="AB36" s="89">
        <v>176472</v>
      </c>
      <c r="AC36" s="46" t="s">
        <v>87</v>
      </c>
      <c r="AD36" s="89"/>
      <c r="AE36" s="89">
        <f>V36</f>
        <v>1000000</v>
      </c>
      <c r="AF36" s="89"/>
      <c r="AG36" s="44"/>
      <c r="AH36" s="90" t="s">
        <v>271</v>
      </c>
      <c r="AI36" s="90" t="s">
        <v>315</v>
      </c>
      <c r="AJ36" s="114">
        <v>45463</v>
      </c>
      <c r="AM36" s="85"/>
    </row>
    <row r="37" spans="2:39" s="94" customFormat="1" ht="27" customHeight="1" x14ac:dyDescent="0.25">
      <c r="B37" s="76" t="s">
        <v>312</v>
      </c>
      <c r="C37" s="96"/>
      <c r="D37" s="91"/>
      <c r="E37" s="91"/>
      <c r="F37" s="143"/>
      <c r="G37" s="96"/>
      <c r="H37" s="96"/>
      <c r="I37" s="96"/>
      <c r="J37" s="64" t="s">
        <v>122</v>
      </c>
      <c r="K37" s="64" t="s">
        <v>311</v>
      </c>
      <c r="L37" s="64" t="s">
        <v>110</v>
      </c>
      <c r="M37" s="91">
        <v>5</v>
      </c>
      <c r="N37" s="96"/>
      <c r="O37" s="96"/>
      <c r="P37" s="64"/>
      <c r="Q37" s="64"/>
      <c r="R37" s="64"/>
      <c r="S37" s="64"/>
      <c r="T37" s="91"/>
      <c r="U37" s="92"/>
      <c r="V37" s="92"/>
      <c r="W37" s="92"/>
      <c r="X37" s="92"/>
      <c r="Y37" s="92"/>
      <c r="Z37" s="92"/>
      <c r="AA37" s="92"/>
      <c r="AB37" s="92"/>
      <c r="AC37" s="92"/>
      <c r="AD37" s="92"/>
      <c r="AE37" s="92"/>
      <c r="AF37" s="92"/>
      <c r="AG37" s="91"/>
      <c r="AH37" s="93"/>
      <c r="AI37" s="93"/>
      <c r="AJ37" s="91"/>
      <c r="AM37" s="85"/>
    </row>
    <row r="38" spans="2:39" s="94" customFormat="1" ht="47.25" customHeight="1" x14ac:dyDescent="0.25">
      <c r="B38" s="74" t="s">
        <v>316</v>
      </c>
      <c r="C38" s="44" t="s">
        <v>317</v>
      </c>
      <c r="D38" s="44" t="s">
        <v>347</v>
      </c>
      <c r="E38" s="44" t="s">
        <v>104</v>
      </c>
      <c r="F38" s="136" t="s">
        <v>318</v>
      </c>
      <c r="G38" s="44" t="s">
        <v>262</v>
      </c>
      <c r="H38" s="44" t="s">
        <v>79</v>
      </c>
      <c r="I38" s="97" t="s">
        <v>79</v>
      </c>
      <c r="J38" s="44" t="s">
        <v>319</v>
      </c>
      <c r="K38" s="98" t="s">
        <v>299</v>
      </c>
      <c r="L38" s="44" t="s">
        <v>115</v>
      </c>
      <c r="M38" s="42">
        <v>12.5</v>
      </c>
      <c r="N38" s="44" t="s">
        <v>82</v>
      </c>
      <c r="O38" s="44" t="s">
        <v>100</v>
      </c>
      <c r="P38" s="45" t="s">
        <v>84</v>
      </c>
      <c r="Q38" s="45" t="s">
        <v>85</v>
      </c>
      <c r="R38" s="45" t="s">
        <v>86</v>
      </c>
      <c r="S38" s="45" t="s">
        <v>135</v>
      </c>
      <c r="T38" s="89" t="str">
        <f>V38</f>
        <v>522  050</v>
      </c>
      <c r="U38" s="89" t="str">
        <f>V38</f>
        <v>522  050</v>
      </c>
      <c r="V38" s="89" t="s">
        <v>762</v>
      </c>
      <c r="W38" s="89"/>
      <c r="X38" s="89"/>
      <c r="Y38" s="89"/>
      <c r="Z38" s="89"/>
      <c r="AA38" s="89"/>
      <c r="AB38" s="89">
        <v>92130</v>
      </c>
      <c r="AC38" s="46" t="s">
        <v>87</v>
      </c>
      <c r="AD38" s="89"/>
      <c r="AE38" s="89" t="str">
        <f>V38</f>
        <v>522  050</v>
      </c>
      <c r="AF38" s="89"/>
      <c r="AG38" s="44"/>
      <c r="AH38" s="90" t="s">
        <v>294</v>
      </c>
      <c r="AI38" s="90">
        <v>45901</v>
      </c>
      <c r="AJ38" s="114">
        <v>45747</v>
      </c>
      <c r="AM38" s="85"/>
    </row>
    <row r="39" spans="2:39" s="94" customFormat="1" ht="49.5" customHeight="1" x14ac:dyDescent="0.25">
      <c r="B39" s="76" t="s">
        <v>316</v>
      </c>
      <c r="C39" s="86"/>
      <c r="D39" s="62"/>
      <c r="E39" s="62"/>
      <c r="F39" s="142"/>
      <c r="G39" s="86"/>
      <c r="H39" s="86"/>
      <c r="I39" s="99"/>
      <c r="J39" s="62" t="s">
        <v>300</v>
      </c>
      <c r="K39" s="100" t="s">
        <v>116</v>
      </c>
      <c r="L39" s="62" t="s">
        <v>107</v>
      </c>
      <c r="M39" s="42">
        <v>500</v>
      </c>
      <c r="N39" s="86"/>
      <c r="O39" s="86"/>
      <c r="P39" s="53"/>
      <c r="Q39" s="53"/>
      <c r="R39" s="53"/>
      <c r="S39" s="53"/>
      <c r="T39" s="62"/>
      <c r="U39" s="101"/>
      <c r="V39" s="101"/>
      <c r="W39" s="101"/>
      <c r="X39" s="101"/>
      <c r="Y39" s="101"/>
      <c r="Z39" s="101"/>
      <c r="AA39" s="101"/>
      <c r="AB39" s="101"/>
      <c r="AC39" s="101"/>
      <c r="AD39" s="101"/>
      <c r="AE39" s="101"/>
      <c r="AF39" s="101"/>
      <c r="AG39" s="62"/>
      <c r="AH39" s="102"/>
      <c r="AI39" s="102"/>
      <c r="AJ39" s="62"/>
      <c r="AM39" s="85"/>
    </row>
    <row r="40" spans="2:39" s="94" customFormat="1" ht="57.75" customHeight="1" x14ac:dyDescent="0.25">
      <c r="B40" s="76" t="s">
        <v>316</v>
      </c>
      <c r="C40" s="86"/>
      <c r="D40" s="62"/>
      <c r="E40" s="62"/>
      <c r="F40" s="142"/>
      <c r="G40" s="86"/>
      <c r="H40" s="86"/>
      <c r="I40" s="99"/>
      <c r="J40" s="62" t="s">
        <v>117</v>
      </c>
      <c r="K40" s="100" t="s">
        <v>320</v>
      </c>
      <c r="L40" s="62" t="s">
        <v>321</v>
      </c>
      <c r="M40" s="42">
        <v>1</v>
      </c>
      <c r="N40" s="86"/>
      <c r="O40" s="86"/>
      <c r="P40" s="53"/>
      <c r="Q40" s="53"/>
      <c r="R40" s="53"/>
      <c r="S40" s="53"/>
      <c r="T40" s="62"/>
      <c r="U40" s="101"/>
      <c r="V40" s="101"/>
      <c r="W40" s="101"/>
      <c r="X40" s="101"/>
      <c r="Y40" s="101"/>
      <c r="Z40" s="101"/>
      <c r="AA40" s="101"/>
      <c r="AB40" s="101"/>
      <c r="AC40" s="101"/>
      <c r="AD40" s="101"/>
      <c r="AE40" s="101"/>
      <c r="AF40" s="101"/>
      <c r="AG40" s="62"/>
      <c r="AH40" s="102"/>
      <c r="AI40" s="102"/>
      <c r="AJ40" s="62"/>
      <c r="AM40" s="85"/>
    </row>
    <row r="41" spans="2:39" s="94" customFormat="1" ht="30" x14ac:dyDescent="0.25">
      <c r="B41" s="76" t="s">
        <v>316</v>
      </c>
      <c r="C41" s="86"/>
      <c r="D41" s="62"/>
      <c r="E41" s="62"/>
      <c r="F41" s="142"/>
      <c r="G41" s="86"/>
      <c r="H41" s="86"/>
      <c r="I41" s="99"/>
      <c r="J41" s="62" t="s">
        <v>302</v>
      </c>
      <c r="K41" s="100" t="s">
        <v>91</v>
      </c>
      <c r="L41" s="62" t="s">
        <v>113</v>
      </c>
      <c r="M41" s="42">
        <v>600</v>
      </c>
      <c r="N41" s="86"/>
      <c r="O41" s="86"/>
      <c r="P41" s="53"/>
      <c r="Q41" s="53"/>
      <c r="R41" s="53"/>
      <c r="S41" s="53"/>
      <c r="T41" s="62"/>
      <c r="U41" s="101"/>
      <c r="V41" s="101"/>
      <c r="W41" s="101"/>
      <c r="X41" s="101"/>
      <c r="Y41" s="101"/>
      <c r="Z41" s="101"/>
      <c r="AA41" s="101"/>
      <c r="AB41" s="101"/>
      <c r="AC41" s="101"/>
      <c r="AD41" s="101"/>
      <c r="AE41" s="101"/>
      <c r="AF41" s="101"/>
      <c r="AG41" s="62"/>
      <c r="AH41" s="102"/>
      <c r="AI41" s="102"/>
      <c r="AJ41" s="62"/>
      <c r="AM41" s="85"/>
    </row>
    <row r="42" spans="2:39" s="94" customFormat="1" ht="45" x14ac:dyDescent="0.25">
      <c r="B42" s="76" t="s">
        <v>316</v>
      </c>
      <c r="C42" s="86"/>
      <c r="D42" s="62"/>
      <c r="E42" s="62"/>
      <c r="F42" s="142"/>
      <c r="G42" s="86"/>
      <c r="H42" s="86"/>
      <c r="I42" s="99"/>
      <c r="J42" s="62" t="s">
        <v>303</v>
      </c>
      <c r="K42" s="100" t="s">
        <v>120</v>
      </c>
      <c r="L42" s="62" t="s">
        <v>121</v>
      </c>
      <c r="M42" s="42">
        <v>84</v>
      </c>
      <c r="N42" s="86"/>
      <c r="O42" s="86"/>
      <c r="P42" s="53"/>
      <c r="Q42" s="53"/>
      <c r="R42" s="53"/>
      <c r="S42" s="53"/>
      <c r="T42" s="62"/>
      <c r="U42" s="101"/>
      <c r="V42" s="101"/>
      <c r="W42" s="101"/>
      <c r="X42" s="101"/>
      <c r="Y42" s="101"/>
      <c r="Z42" s="101"/>
      <c r="AA42" s="101"/>
      <c r="AB42" s="101"/>
      <c r="AC42" s="101"/>
      <c r="AD42" s="101"/>
      <c r="AE42" s="101"/>
      <c r="AF42" s="101"/>
      <c r="AG42" s="62"/>
      <c r="AH42" s="102"/>
      <c r="AI42" s="102"/>
      <c r="AJ42" s="62"/>
      <c r="AM42" s="85"/>
    </row>
    <row r="43" spans="2:39" s="94" customFormat="1" ht="27.75" customHeight="1" x14ac:dyDescent="0.25">
      <c r="B43" s="76" t="s">
        <v>316</v>
      </c>
      <c r="C43" s="86"/>
      <c r="D43" s="62"/>
      <c r="E43" s="62"/>
      <c r="F43" s="142"/>
      <c r="G43" s="86"/>
      <c r="H43" s="86"/>
      <c r="I43" s="99"/>
      <c r="J43" s="62" t="s">
        <v>322</v>
      </c>
      <c r="K43" s="62" t="s">
        <v>311</v>
      </c>
      <c r="L43" s="62" t="s">
        <v>110</v>
      </c>
      <c r="M43" s="62">
        <v>4</v>
      </c>
      <c r="N43" s="86"/>
      <c r="O43" s="86"/>
      <c r="P43" s="53"/>
      <c r="Q43" s="53"/>
      <c r="R43" s="53"/>
      <c r="S43" s="53"/>
      <c r="T43" s="62"/>
      <c r="U43" s="101"/>
      <c r="V43" s="101"/>
      <c r="W43" s="101"/>
      <c r="X43" s="101"/>
      <c r="Y43" s="101"/>
      <c r="Z43" s="101"/>
      <c r="AA43" s="101"/>
      <c r="AB43" s="101"/>
      <c r="AC43" s="101"/>
      <c r="AD43" s="101"/>
      <c r="AE43" s="101"/>
      <c r="AF43" s="101"/>
      <c r="AG43" s="62"/>
      <c r="AH43" s="102"/>
      <c r="AI43" s="102"/>
      <c r="AJ43" s="62"/>
      <c r="AM43" s="85"/>
    </row>
    <row r="44" spans="2:39" s="94" customFormat="1" ht="70.5" customHeight="1" x14ac:dyDescent="0.25">
      <c r="B44" s="74" t="s">
        <v>323</v>
      </c>
      <c r="C44" s="44" t="s">
        <v>324</v>
      </c>
      <c r="D44" s="44" t="s">
        <v>347</v>
      </c>
      <c r="E44" s="44" t="s">
        <v>104</v>
      </c>
      <c r="F44" s="139" t="s">
        <v>325</v>
      </c>
      <c r="G44" s="44" t="s">
        <v>262</v>
      </c>
      <c r="H44" s="44" t="s">
        <v>79</v>
      </c>
      <c r="I44" s="97" t="s">
        <v>79</v>
      </c>
      <c r="J44" s="44" t="s">
        <v>319</v>
      </c>
      <c r="K44" s="44" t="s">
        <v>299</v>
      </c>
      <c r="L44" s="44" t="s">
        <v>115</v>
      </c>
      <c r="M44" s="205">
        <v>5</v>
      </c>
      <c r="N44" s="44" t="s">
        <v>82</v>
      </c>
      <c r="O44" s="44" t="s">
        <v>96</v>
      </c>
      <c r="P44" s="45" t="s">
        <v>84</v>
      </c>
      <c r="Q44" s="45" t="s">
        <v>85</v>
      </c>
      <c r="R44" s="45" t="s">
        <v>86</v>
      </c>
      <c r="S44" s="45" t="s">
        <v>135</v>
      </c>
      <c r="T44" s="101">
        <f>U44</f>
        <v>255000</v>
      </c>
      <c r="U44" s="101">
        <f>V44</f>
        <v>255000</v>
      </c>
      <c r="V44" s="101">
        <v>255000</v>
      </c>
      <c r="W44" s="101"/>
      <c r="X44" s="101"/>
      <c r="Y44" s="101"/>
      <c r="Z44" s="101"/>
      <c r="AA44" s="101"/>
      <c r="AB44" s="101">
        <v>45000</v>
      </c>
      <c r="AC44" s="46" t="s">
        <v>87</v>
      </c>
      <c r="AD44" s="101"/>
      <c r="AE44" s="101">
        <f>V44</f>
        <v>255000</v>
      </c>
      <c r="AF44" s="101"/>
      <c r="AG44" s="62"/>
      <c r="AH44" s="102" t="s">
        <v>278</v>
      </c>
      <c r="AI44" s="102" t="s">
        <v>270</v>
      </c>
      <c r="AJ44" s="115">
        <v>45399</v>
      </c>
      <c r="AM44" s="85"/>
    </row>
    <row r="45" spans="2:39" s="94" customFormat="1" ht="33.75" customHeight="1" x14ac:dyDescent="0.25">
      <c r="B45" s="76" t="s">
        <v>323</v>
      </c>
      <c r="C45" s="86"/>
      <c r="D45" s="62"/>
      <c r="E45" s="62"/>
      <c r="F45" s="142"/>
      <c r="G45" s="86"/>
      <c r="H45" s="86"/>
      <c r="I45" s="99"/>
      <c r="J45" s="62" t="s">
        <v>300</v>
      </c>
      <c r="K45" s="100" t="s">
        <v>116</v>
      </c>
      <c r="L45" s="62" t="s">
        <v>107</v>
      </c>
      <c r="M45" s="62">
        <v>40</v>
      </c>
      <c r="N45" s="62"/>
      <c r="O45" s="62"/>
      <c r="P45" s="53"/>
      <c r="Q45" s="53"/>
      <c r="R45" s="53"/>
      <c r="S45" s="53"/>
      <c r="T45" s="62"/>
      <c r="U45" s="101"/>
      <c r="V45" s="101"/>
      <c r="W45" s="101"/>
      <c r="X45" s="101"/>
      <c r="Y45" s="101"/>
      <c r="Z45" s="101"/>
      <c r="AA45" s="101"/>
      <c r="AB45" s="101"/>
      <c r="AC45" s="101"/>
      <c r="AD45" s="101"/>
      <c r="AE45" s="101"/>
      <c r="AF45" s="101"/>
      <c r="AG45" s="62"/>
      <c r="AH45" s="102"/>
      <c r="AI45" s="102"/>
      <c r="AJ45" s="62"/>
      <c r="AM45" s="85"/>
    </row>
    <row r="46" spans="2:39" s="94" customFormat="1" ht="47.25" customHeight="1" x14ac:dyDescent="0.25">
      <c r="B46" s="76" t="s">
        <v>323</v>
      </c>
      <c r="C46" s="86"/>
      <c r="D46" s="62"/>
      <c r="E46" s="62"/>
      <c r="F46" s="142"/>
      <c r="G46" s="86"/>
      <c r="H46" s="86"/>
      <c r="I46" s="99"/>
      <c r="J46" s="62" t="s">
        <v>301</v>
      </c>
      <c r="K46" s="100" t="s">
        <v>118</v>
      </c>
      <c r="L46" s="62" t="s">
        <v>110</v>
      </c>
      <c r="M46" s="62">
        <v>1</v>
      </c>
      <c r="N46" s="62"/>
      <c r="O46" s="62"/>
      <c r="P46" s="53"/>
      <c r="Q46" s="53"/>
      <c r="R46" s="53"/>
      <c r="S46" s="53"/>
      <c r="T46" s="62"/>
      <c r="U46" s="101"/>
      <c r="V46" s="101"/>
      <c r="W46" s="101"/>
      <c r="X46" s="101"/>
      <c r="Y46" s="101"/>
      <c r="Z46" s="101"/>
      <c r="AA46" s="101"/>
      <c r="AB46" s="101"/>
      <c r="AC46" s="101"/>
      <c r="AD46" s="101"/>
      <c r="AE46" s="101"/>
      <c r="AF46" s="101"/>
      <c r="AG46" s="62"/>
      <c r="AH46" s="102"/>
      <c r="AI46" s="102"/>
      <c r="AJ46" s="62"/>
      <c r="AM46" s="85"/>
    </row>
    <row r="47" spans="2:39" s="94" customFormat="1" ht="50.25" customHeight="1" x14ac:dyDescent="0.25">
      <c r="B47" s="76" t="s">
        <v>323</v>
      </c>
      <c r="C47" s="96"/>
      <c r="D47" s="91"/>
      <c r="E47" s="91"/>
      <c r="F47" s="143"/>
      <c r="G47" s="96"/>
      <c r="H47" s="96"/>
      <c r="I47" s="103"/>
      <c r="J47" s="62" t="s">
        <v>326</v>
      </c>
      <c r="K47" s="100" t="s">
        <v>91</v>
      </c>
      <c r="L47" s="62" t="s">
        <v>327</v>
      </c>
      <c r="M47" s="62">
        <v>501</v>
      </c>
      <c r="N47" s="91"/>
      <c r="O47" s="91"/>
      <c r="P47" s="64"/>
      <c r="Q47" s="64"/>
      <c r="R47" s="64"/>
      <c r="S47" s="64"/>
      <c r="T47" s="91"/>
      <c r="U47" s="92"/>
      <c r="V47" s="92"/>
      <c r="W47" s="92"/>
      <c r="X47" s="92"/>
      <c r="Y47" s="92"/>
      <c r="Z47" s="92"/>
      <c r="AA47" s="92"/>
      <c r="AB47" s="92"/>
      <c r="AC47" s="92"/>
      <c r="AD47" s="92"/>
      <c r="AE47" s="92"/>
      <c r="AF47" s="92"/>
      <c r="AG47" s="91"/>
      <c r="AH47" s="93"/>
      <c r="AI47" s="93"/>
      <c r="AJ47" s="91"/>
      <c r="AM47" s="85"/>
    </row>
    <row r="48" spans="2:39" s="94" customFormat="1" ht="94.5" customHeight="1" x14ac:dyDescent="0.25">
      <c r="B48" s="74" t="s">
        <v>328</v>
      </c>
      <c r="C48" s="44" t="s">
        <v>329</v>
      </c>
      <c r="D48" s="44" t="s">
        <v>347</v>
      </c>
      <c r="E48" s="44" t="s">
        <v>104</v>
      </c>
      <c r="F48" s="139" t="s">
        <v>330</v>
      </c>
      <c r="G48" s="44" t="s">
        <v>262</v>
      </c>
      <c r="H48" s="44" t="s">
        <v>79</v>
      </c>
      <c r="I48" s="97" t="s">
        <v>79</v>
      </c>
      <c r="J48" s="44" t="s">
        <v>105</v>
      </c>
      <c r="K48" s="44" t="s">
        <v>331</v>
      </c>
      <c r="L48" s="44" t="s">
        <v>107</v>
      </c>
      <c r="M48" s="44">
        <v>90</v>
      </c>
      <c r="N48" s="44" t="s">
        <v>82</v>
      </c>
      <c r="O48" s="62" t="s">
        <v>94</v>
      </c>
      <c r="P48" s="45" t="s">
        <v>84</v>
      </c>
      <c r="Q48" s="45" t="s">
        <v>85</v>
      </c>
      <c r="R48" s="45" t="s">
        <v>86</v>
      </c>
      <c r="S48" s="45" t="s">
        <v>135</v>
      </c>
      <c r="T48" s="101">
        <f>U48</f>
        <v>2500000</v>
      </c>
      <c r="U48" s="101">
        <f>V48</f>
        <v>2500000</v>
      </c>
      <c r="V48" s="101">
        <v>2500000</v>
      </c>
      <c r="W48" s="101"/>
      <c r="X48" s="101"/>
      <c r="Y48" s="101"/>
      <c r="Z48" s="101"/>
      <c r="AA48" s="101"/>
      <c r="AB48" s="101">
        <v>441177</v>
      </c>
      <c r="AC48" s="46" t="s">
        <v>87</v>
      </c>
      <c r="AD48" s="101"/>
      <c r="AE48" s="101">
        <f>V48</f>
        <v>2500000</v>
      </c>
      <c r="AF48" s="101"/>
      <c r="AG48" s="62"/>
      <c r="AH48" s="102" t="s">
        <v>287</v>
      </c>
      <c r="AI48" s="102" t="s">
        <v>270</v>
      </c>
      <c r="AJ48" s="115">
        <v>45364</v>
      </c>
      <c r="AM48" s="85"/>
    </row>
    <row r="49" spans="2:39" s="94" customFormat="1" ht="30" x14ac:dyDescent="0.25">
      <c r="B49" s="76" t="s">
        <v>328</v>
      </c>
      <c r="C49" s="86"/>
      <c r="D49" s="62"/>
      <c r="E49" s="62"/>
      <c r="F49" s="142"/>
      <c r="G49" s="86"/>
      <c r="H49" s="86"/>
      <c r="I49" s="99"/>
      <c r="J49" s="62" t="s">
        <v>108</v>
      </c>
      <c r="K49" s="62" t="s">
        <v>109</v>
      </c>
      <c r="L49" s="62" t="s">
        <v>321</v>
      </c>
      <c r="M49" s="62">
        <v>90</v>
      </c>
      <c r="N49" s="62"/>
      <c r="O49" s="62"/>
      <c r="P49" s="53"/>
      <c r="Q49" s="53"/>
      <c r="R49" s="53"/>
      <c r="S49" s="53"/>
      <c r="T49" s="62"/>
      <c r="U49" s="101"/>
      <c r="V49" s="101"/>
      <c r="W49" s="101"/>
      <c r="X49" s="101"/>
      <c r="Y49" s="101"/>
      <c r="Z49" s="101"/>
      <c r="AA49" s="101"/>
      <c r="AB49" s="101"/>
      <c r="AC49" s="101"/>
      <c r="AD49" s="101"/>
      <c r="AE49" s="101"/>
      <c r="AF49" s="101"/>
      <c r="AG49" s="62"/>
      <c r="AH49" s="102"/>
      <c r="AI49" s="102"/>
      <c r="AJ49" s="62"/>
      <c r="AM49" s="85"/>
    </row>
    <row r="50" spans="2:39" s="94" customFormat="1" ht="45" x14ac:dyDescent="0.25">
      <c r="B50" s="77" t="s">
        <v>328</v>
      </c>
      <c r="C50" s="96"/>
      <c r="D50" s="91"/>
      <c r="E50" s="91"/>
      <c r="F50" s="143"/>
      <c r="G50" s="96"/>
      <c r="H50" s="96"/>
      <c r="I50" s="103"/>
      <c r="J50" s="91" t="s">
        <v>306</v>
      </c>
      <c r="K50" s="91" t="s">
        <v>112</v>
      </c>
      <c r="L50" s="91" t="s">
        <v>113</v>
      </c>
      <c r="M50" s="59">
        <v>90</v>
      </c>
      <c r="N50" s="91"/>
      <c r="O50" s="91"/>
      <c r="P50" s="64"/>
      <c r="Q50" s="64"/>
      <c r="R50" s="64"/>
      <c r="S50" s="64"/>
      <c r="T50" s="91"/>
      <c r="U50" s="92"/>
      <c r="V50" s="92"/>
      <c r="W50" s="92"/>
      <c r="X50" s="92"/>
      <c r="Y50" s="92"/>
      <c r="Z50" s="92"/>
      <c r="AA50" s="92"/>
      <c r="AB50" s="92"/>
      <c r="AC50" s="92"/>
      <c r="AD50" s="92"/>
      <c r="AE50" s="92"/>
      <c r="AF50" s="92"/>
      <c r="AG50" s="91"/>
      <c r="AH50" s="93"/>
      <c r="AI50" s="93"/>
      <c r="AJ50" s="91"/>
      <c r="AM50" s="85"/>
    </row>
    <row r="51" spans="2:39" s="94" customFormat="1" ht="99" customHeight="1" x14ac:dyDescent="0.25">
      <c r="B51" s="46" t="s">
        <v>332</v>
      </c>
      <c r="C51" s="44" t="s">
        <v>333</v>
      </c>
      <c r="D51" s="62" t="s">
        <v>347</v>
      </c>
      <c r="E51" s="62" t="s">
        <v>104</v>
      </c>
      <c r="F51" s="139" t="s">
        <v>334</v>
      </c>
      <c r="G51" s="62" t="s">
        <v>262</v>
      </c>
      <c r="H51" s="62" t="s">
        <v>79</v>
      </c>
      <c r="I51" s="104" t="s">
        <v>79</v>
      </c>
      <c r="J51" s="62" t="s">
        <v>512</v>
      </c>
      <c r="K51" s="62" t="s">
        <v>513</v>
      </c>
      <c r="L51" s="62" t="s">
        <v>107</v>
      </c>
      <c r="M51" s="206">
        <v>30</v>
      </c>
      <c r="N51" s="62" t="s">
        <v>82</v>
      </c>
      <c r="O51" s="62" t="s">
        <v>97</v>
      </c>
      <c r="P51" s="53" t="s">
        <v>84</v>
      </c>
      <c r="Q51" s="53" t="s">
        <v>85</v>
      </c>
      <c r="R51" s="53" t="s">
        <v>86</v>
      </c>
      <c r="S51" s="53" t="s">
        <v>135</v>
      </c>
      <c r="T51" s="101">
        <f>U51</f>
        <v>2720000</v>
      </c>
      <c r="U51" s="101">
        <f>V51</f>
        <v>2720000</v>
      </c>
      <c r="V51" s="101">
        <v>2720000</v>
      </c>
      <c r="W51" s="101"/>
      <c r="X51" s="101"/>
      <c r="Y51" s="101"/>
      <c r="Z51" s="101"/>
      <c r="AA51" s="101"/>
      <c r="AB51" s="101">
        <v>480000</v>
      </c>
      <c r="AC51" s="51" t="s">
        <v>87</v>
      </c>
      <c r="AD51" s="101"/>
      <c r="AE51" s="101">
        <f>V51</f>
        <v>2720000</v>
      </c>
      <c r="AF51" s="101"/>
      <c r="AG51" s="62"/>
      <c r="AH51" s="171" t="s">
        <v>526</v>
      </c>
      <c r="AI51" s="171" t="s">
        <v>527</v>
      </c>
      <c r="AJ51" s="115">
        <v>45747</v>
      </c>
      <c r="AM51" s="85"/>
    </row>
    <row r="52" spans="2:39" s="94" customFormat="1" ht="45" x14ac:dyDescent="0.25">
      <c r="B52" s="76" t="s">
        <v>332</v>
      </c>
      <c r="C52" s="86"/>
      <c r="D52" s="62"/>
      <c r="E52" s="62"/>
      <c r="F52" s="142"/>
      <c r="G52" s="86"/>
      <c r="H52" s="86"/>
      <c r="I52" s="86"/>
      <c r="J52" s="62" t="s">
        <v>514</v>
      </c>
      <c r="K52" s="62" t="s">
        <v>515</v>
      </c>
      <c r="L52" s="62" t="s">
        <v>113</v>
      </c>
      <c r="M52" s="206">
        <v>30</v>
      </c>
      <c r="N52" s="62"/>
      <c r="O52" s="62"/>
      <c r="P52" s="53"/>
      <c r="Q52" s="53"/>
      <c r="R52" s="53"/>
      <c r="S52" s="53"/>
      <c r="T52" s="62"/>
      <c r="U52" s="101"/>
      <c r="V52" s="101"/>
      <c r="W52" s="101"/>
      <c r="X52" s="101"/>
      <c r="Y52" s="101"/>
      <c r="Z52" s="101"/>
      <c r="AA52" s="101"/>
      <c r="AB52" s="101"/>
      <c r="AC52" s="101"/>
      <c r="AD52" s="101"/>
      <c r="AE52" s="101"/>
      <c r="AF52" s="101"/>
      <c r="AG52" s="62"/>
      <c r="AH52" s="102"/>
      <c r="AI52" s="102"/>
      <c r="AJ52" s="62"/>
      <c r="AM52" s="85"/>
    </row>
    <row r="53" spans="2:39" s="94" customFormat="1" ht="45" x14ac:dyDescent="0.25">
      <c r="B53" s="77" t="s">
        <v>332</v>
      </c>
      <c r="C53" s="96"/>
      <c r="D53" s="91"/>
      <c r="E53" s="91"/>
      <c r="F53" s="143"/>
      <c r="G53" s="96"/>
      <c r="H53" s="96"/>
      <c r="I53" s="96"/>
      <c r="J53" s="91" t="s">
        <v>335</v>
      </c>
      <c r="K53" s="91" t="s">
        <v>336</v>
      </c>
      <c r="L53" s="91" t="s">
        <v>110</v>
      </c>
      <c r="M53" s="91">
        <v>30</v>
      </c>
      <c r="N53" s="91"/>
      <c r="O53" s="91"/>
      <c r="P53" s="64"/>
      <c r="Q53" s="64"/>
      <c r="R53" s="64"/>
      <c r="S53" s="64"/>
      <c r="T53" s="91"/>
      <c r="U53" s="92"/>
      <c r="V53" s="92"/>
      <c r="W53" s="92"/>
      <c r="X53" s="92"/>
      <c r="Y53" s="92"/>
      <c r="Z53" s="92"/>
      <c r="AA53" s="92"/>
      <c r="AB53" s="92"/>
      <c r="AC53" s="92"/>
      <c r="AD53" s="92"/>
      <c r="AE53" s="92"/>
      <c r="AF53" s="92"/>
      <c r="AG53" s="91"/>
      <c r="AH53" s="93"/>
      <c r="AI53" s="207"/>
      <c r="AJ53" s="91"/>
      <c r="AM53" s="85"/>
    </row>
    <row r="54" spans="2:39" s="88" customFormat="1" ht="92.45" customHeight="1" x14ac:dyDescent="0.25">
      <c r="B54" s="208" t="s">
        <v>763</v>
      </c>
      <c r="C54" s="209" t="s">
        <v>764</v>
      </c>
      <c r="D54" s="209" t="s">
        <v>347</v>
      </c>
      <c r="E54" s="209" t="s">
        <v>104</v>
      </c>
      <c r="F54" s="210" t="s">
        <v>765</v>
      </c>
      <c r="G54" s="62" t="s">
        <v>262</v>
      </c>
      <c r="H54" s="209" t="s">
        <v>766</v>
      </c>
      <c r="I54" s="211" t="s">
        <v>766</v>
      </c>
      <c r="J54" s="209" t="s">
        <v>305</v>
      </c>
      <c r="K54" s="212" t="s">
        <v>767</v>
      </c>
      <c r="L54" s="209" t="s">
        <v>107</v>
      </c>
      <c r="M54" s="213">
        <v>130</v>
      </c>
      <c r="N54" s="209" t="s">
        <v>768</v>
      </c>
      <c r="O54" s="209" t="s">
        <v>100</v>
      </c>
      <c r="P54" s="209" t="s">
        <v>84</v>
      </c>
      <c r="Q54" s="209" t="s">
        <v>85</v>
      </c>
      <c r="R54" s="209" t="s">
        <v>86</v>
      </c>
      <c r="S54" s="209" t="s">
        <v>135</v>
      </c>
      <c r="T54" s="214">
        <v>3084000</v>
      </c>
      <c r="U54" s="214">
        <v>3084000</v>
      </c>
      <c r="V54" s="214">
        <v>3084000</v>
      </c>
      <c r="W54" s="215"/>
      <c r="X54" s="216"/>
      <c r="Y54" s="215"/>
      <c r="Z54" s="216"/>
      <c r="AA54" s="215"/>
      <c r="AB54" s="217">
        <v>916000</v>
      </c>
      <c r="AC54" s="218" t="s">
        <v>87</v>
      </c>
      <c r="AD54" s="217"/>
      <c r="AE54" s="218">
        <v>3084000</v>
      </c>
      <c r="AF54" s="209"/>
      <c r="AG54" s="219"/>
      <c r="AH54" s="220" t="s">
        <v>769</v>
      </c>
      <c r="AI54" s="221" t="s">
        <v>525</v>
      </c>
      <c r="AJ54" s="222"/>
    </row>
    <row r="55" spans="2:39" s="88" customFormat="1" ht="30" x14ac:dyDescent="0.25">
      <c r="B55" s="76" t="s">
        <v>763</v>
      </c>
      <c r="C55" s="223"/>
      <c r="D55" s="224"/>
      <c r="F55" s="225"/>
      <c r="H55" s="224"/>
      <c r="J55" s="226" t="s">
        <v>770</v>
      </c>
      <c r="K55" s="227" t="s">
        <v>109</v>
      </c>
      <c r="L55" s="228" t="s">
        <v>110</v>
      </c>
      <c r="M55" s="227">
        <v>35</v>
      </c>
      <c r="N55" s="226"/>
      <c r="P55" s="224"/>
      <c r="R55" s="224"/>
      <c r="T55" s="224"/>
      <c r="V55" s="229"/>
      <c r="W55" s="230"/>
      <c r="X55" s="229"/>
      <c r="Y55" s="230"/>
      <c r="Z55" s="229"/>
      <c r="AA55" s="230"/>
      <c r="AB55" s="229"/>
      <c r="AC55" s="230"/>
      <c r="AD55" s="229"/>
      <c r="AE55" s="230"/>
      <c r="AF55" s="224"/>
      <c r="AH55" s="224"/>
      <c r="AJ55" s="224"/>
    </row>
    <row r="56" spans="2:39" s="94" customFormat="1" ht="45" x14ac:dyDescent="0.25">
      <c r="B56" s="77" t="s">
        <v>763</v>
      </c>
      <c r="C56" s="231"/>
      <c r="D56" s="232"/>
      <c r="E56" s="233" t="s">
        <v>771</v>
      </c>
      <c r="F56" s="234"/>
      <c r="G56" s="233"/>
      <c r="H56" s="232"/>
      <c r="I56" s="233"/>
      <c r="J56" s="235" t="s">
        <v>111</v>
      </c>
      <c r="K56" s="236" t="s">
        <v>112</v>
      </c>
      <c r="L56" s="235" t="s">
        <v>113</v>
      </c>
      <c r="M56" s="237">
        <v>130</v>
      </c>
      <c r="N56" s="235"/>
      <c r="O56" s="233"/>
      <c r="P56" s="232"/>
      <c r="Q56" s="233"/>
      <c r="R56" s="232"/>
      <c r="S56" s="233"/>
      <c r="T56" s="232"/>
      <c r="U56" s="233"/>
      <c r="V56" s="238"/>
      <c r="W56" s="239"/>
      <c r="X56" s="238"/>
      <c r="Y56" s="239"/>
      <c r="Z56" s="238"/>
      <c r="AA56" s="239"/>
      <c r="AB56" s="238"/>
      <c r="AC56" s="239"/>
      <c r="AD56" s="238"/>
      <c r="AE56" s="239"/>
      <c r="AF56" s="232"/>
      <c r="AG56" s="233"/>
      <c r="AH56" s="232"/>
      <c r="AI56" s="233"/>
      <c r="AJ56" s="232"/>
    </row>
    <row r="57" spans="2:39" ht="15.75" x14ac:dyDescent="0.25">
      <c r="J57" s="106"/>
      <c r="K57" s="106"/>
      <c r="L57" s="106"/>
      <c r="M57" s="107"/>
      <c r="N57" s="106"/>
      <c r="V57" s="108"/>
      <c r="AB57" s="108"/>
    </row>
    <row r="58" spans="2:39" x14ac:dyDescent="0.2">
      <c r="B58" s="247"/>
      <c r="C58" s="247"/>
      <c r="D58" s="247"/>
      <c r="E58" s="247"/>
      <c r="F58" s="247"/>
      <c r="G58" s="247"/>
      <c r="H58" s="247"/>
      <c r="I58" s="247"/>
      <c r="J58" s="247"/>
      <c r="K58" s="247"/>
      <c r="L58" s="247"/>
      <c r="M58" s="247"/>
      <c r="N58" s="247"/>
      <c r="O58" s="247"/>
      <c r="P58" s="247"/>
      <c r="Q58" s="247"/>
      <c r="R58" s="247"/>
      <c r="S58" s="247"/>
      <c r="T58" s="247"/>
      <c r="U58" s="247"/>
      <c r="V58" s="247"/>
      <c r="W58" s="247"/>
      <c r="X58" s="247"/>
      <c r="Y58" s="247"/>
      <c r="Z58" s="247"/>
      <c r="AA58" s="247"/>
      <c r="AB58" s="247"/>
      <c r="AC58" s="247"/>
      <c r="AD58" s="247"/>
      <c r="AE58" s="247"/>
      <c r="AF58" s="247"/>
      <c r="AG58" s="247"/>
      <c r="AH58" s="247"/>
      <c r="AI58" s="247"/>
      <c r="AJ58" s="247"/>
    </row>
    <row r="60" spans="2:39" x14ac:dyDescent="0.2">
      <c r="V60" s="105"/>
      <c r="W60" s="105"/>
      <c r="AB60" s="105"/>
    </row>
  </sheetData>
  <autoFilter ref="A5:AM55" xr:uid="{00000000-0001-0000-0000-000000000000}"/>
  <mergeCells count="28">
    <mergeCell ref="AJ3:AJ4"/>
    <mergeCell ref="B58:AJ58"/>
    <mergeCell ref="S3:S4"/>
    <mergeCell ref="T3:T4"/>
    <mergeCell ref="U3:U4"/>
    <mergeCell ref="V3:AA3"/>
    <mergeCell ref="AB3:AB4"/>
    <mergeCell ref="AC3:AC4"/>
    <mergeCell ref="J3:M3"/>
    <mergeCell ref="N3:N4"/>
    <mergeCell ref="O3:O4"/>
    <mergeCell ref="P3:P4"/>
    <mergeCell ref="Q3:Q4"/>
    <mergeCell ref="R3:R4"/>
    <mergeCell ref="AD3:AF3"/>
    <mergeCell ref="AG3:AG4"/>
    <mergeCell ref="AH3:AH4"/>
    <mergeCell ref="B1:AI1"/>
    <mergeCell ref="B2:F2"/>
    <mergeCell ref="B3:B4"/>
    <mergeCell ref="C3:C4"/>
    <mergeCell ref="D3:D4"/>
    <mergeCell ref="E3:E4"/>
    <mergeCell ref="F3:F4"/>
    <mergeCell ref="G3:G4"/>
    <mergeCell ref="H3:H4"/>
    <mergeCell ref="I3:I4"/>
    <mergeCell ref="AI3:AI4"/>
  </mergeCells>
  <pageMargins left="0.25" right="0.25" top="0.75" bottom="0.75" header="0.3" footer="0.3"/>
  <pageSetup paperSize="8" scale="56" fitToHeight="0"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47E3EA-9179-4ECF-BE4E-D10218310B4D}">
  <dimension ref="A1:AK12"/>
  <sheetViews>
    <sheetView zoomScale="80" zoomScaleNormal="80" workbookViewId="0">
      <pane xSplit="3" ySplit="1" topLeftCell="Q8" activePane="bottomRight" state="frozen"/>
      <selection pane="topRight" activeCell="D1" sqref="D1"/>
      <selection pane="bottomLeft" activeCell="A2" sqref="A2"/>
      <selection pane="bottomRight" activeCell="AJ10" sqref="AJ1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5.710937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0" customWidth="1"/>
    <col min="23" max="23" width="11.42578125" customWidth="1"/>
    <col min="24" max="24" width="10" customWidth="1"/>
    <col min="25" max="25" width="11.5703125" customWidth="1"/>
    <col min="26" max="27" width="12.42578125" customWidth="1"/>
    <col min="28" max="29" width="11.42578125" customWidth="1"/>
    <col min="30" max="30" width="12.42578125" customWidth="1"/>
    <col min="31" max="33" width="11.42578125" customWidth="1"/>
    <col min="34" max="34" width="24.42578125" customWidth="1"/>
    <col min="35" max="35" width="19.42578125" customWidth="1"/>
    <col min="36" max="36" width="14.42578125" customWidth="1"/>
    <col min="37" max="37" width="26.5703125" customWidth="1"/>
  </cols>
  <sheetData>
    <row r="1" spans="1:37" x14ac:dyDescent="0.25">
      <c r="A1" s="1"/>
      <c r="B1" s="243" t="s">
        <v>40</v>
      </c>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1"/>
    </row>
    <row r="2" spans="1:37"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7" ht="14.85" customHeight="1" x14ac:dyDescent="0.25">
      <c r="A3" s="1"/>
      <c r="B3" s="245" t="s">
        <v>0</v>
      </c>
      <c r="C3" s="245" t="s">
        <v>1</v>
      </c>
      <c r="D3" s="245" t="s">
        <v>28</v>
      </c>
      <c r="E3" s="245" t="s">
        <v>29</v>
      </c>
      <c r="F3" s="245" t="s">
        <v>30</v>
      </c>
      <c r="G3" s="245" t="s">
        <v>3</v>
      </c>
      <c r="H3" s="245" t="s">
        <v>722</v>
      </c>
      <c r="I3" s="245" t="s">
        <v>723</v>
      </c>
      <c r="J3" s="252" t="s">
        <v>6</v>
      </c>
      <c r="K3" s="252"/>
      <c r="L3" s="252"/>
      <c r="M3" s="252"/>
      <c r="N3" s="253" t="s">
        <v>47</v>
      </c>
      <c r="O3" s="245" t="s">
        <v>31</v>
      </c>
      <c r="P3" s="246" t="s">
        <v>42</v>
      </c>
      <c r="Q3" s="246" t="s">
        <v>32</v>
      </c>
      <c r="R3" s="246" t="s">
        <v>37</v>
      </c>
      <c r="S3" s="246" t="s">
        <v>33</v>
      </c>
      <c r="T3" s="245" t="s">
        <v>55</v>
      </c>
      <c r="U3" s="245" t="s">
        <v>57</v>
      </c>
      <c r="V3" s="252" t="s">
        <v>59</v>
      </c>
      <c r="W3" s="252"/>
      <c r="X3" s="252"/>
      <c r="Y3" s="252"/>
      <c r="Z3" s="252"/>
      <c r="AA3" s="252"/>
      <c r="AB3" s="245" t="s">
        <v>69</v>
      </c>
      <c r="AC3" s="281" t="s">
        <v>75</v>
      </c>
      <c r="AD3" s="283" t="s">
        <v>77</v>
      </c>
      <c r="AE3" s="284"/>
      <c r="AF3" s="285"/>
      <c r="AG3" s="253" t="s">
        <v>27</v>
      </c>
      <c r="AH3" s="253" t="s">
        <v>36</v>
      </c>
      <c r="AI3" s="245" t="s">
        <v>34</v>
      </c>
      <c r="AJ3" s="253" t="s">
        <v>35</v>
      </c>
      <c r="AK3" s="253" t="s">
        <v>547</v>
      </c>
    </row>
    <row r="4" spans="1:37" ht="169.35" customHeight="1" x14ac:dyDescent="0.25">
      <c r="A4" s="1"/>
      <c r="B4" s="245"/>
      <c r="C4" s="245"/>
      <c r="D4" s="245"/>
      <c r="E4" s="245"/>
      <c r="F4" s="245"/>
      <c r="G4" s="245"/>
      <c r="H4" s="245"/>
      <c r="I4" s="245"/>
      <c r="J4" s="3" t="s">
        <v>7</v>
      </c>
      <c r="K4" s="3" t="s">
        <v>8</v>
      </c>
      <c r="L4" s="3" t="s">
        <v>9</v>
      </c>
      <c r="M4" s="11" t="s">
        <v>10</v>
      </c>
      <c r="N4" s="254"/>
      <c r="O4" s="245"/>
      <c r="P4" s="246"/>
      <c r="Q4" s="246"/>
      <c r="R4" s="246"/>
      <c r="S4" s="246"/>
      <c r="T4" s="245"/>
      <c r="U4" s="245"/>
      <c r="V4" s="3" t="s">
        <v>61</v>
      </c>
      <c r="W4" s="3" t="s">
        <v>62</v>
      </c>
      <c r="X4" s="3" t="s">
        <v>15</v>
      </c>
      <c r="Y4" s="3" t="s">
        <v>63</v>
      </c>
      <c r="Z4" s="3" t="s">
        <v>60</v>
      </c>
      <c r="AA4" s="3" t="s">
        <v>25</v>
      </c>
      <c r="AB4" s="245"/>
      <c r="AC4" s="282"/>
      <c r="AD4" s="3" t="s">
        <v>16</v>
      </c>
      <c r="AE4" s="3" t="s">
        <v>17</v>
      </c>
      <c r="AF4" s="3" t="s">
        <v>26</v>
      </c>
      <c r="AG4" s="254"/>
      <c r="AH4" s="254"/>
      <c r="AI4" s="245"/>
      <c r="AJ4" s="254"/>
      <c r="AK4" s="254"/>
    </row>
    <row r="5" spans="1:37"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c r="AK5" s="2">
        <v>36</v>
      </c>
    </row>
    <row r="6" spans="1:37" ht="86.25" customHeight="1" x14ac:dyDescent="0.25">
      <c r="A6" s="1"/>
      <c r="B6" s="278" t="s">
        <v>126</v>
      </c>
      <c r="C6" s="266" t="s">
        <v>127</v>
      </c>
      <c r="D6" s="266" t="s">
        <v>337</v>
      </c>
      <c r="E6" s="266" t="s">
        <v>128</v>
      </c>
      <c r="F6" s="266" t="s">
        <v>724</v>
      </c>
      <c r="G6" s="266" t="s">
        <v>129</v>
      </c>
      <c r="H6" s="266" t="s">
        <v>79</v>
      </c>
      <c r="I6" s="266" t="s">
        <v>79</v>
      </c>
      <c r="J6" s="15" t="s">
        <v>130</v>
      </c>
      <c r="K6" s="15" t="s">
        <v>131</v>
      </c>
      <c r="L6" s="15" t="s">
        <v>89</v>
      </c>
      <c r="M6" s="16">
        <v>45000</v>
      </c>
      <c r="N6" s="266" t="s">
        <v>82</v>
      </c>
      <c r="O6" s="266" t="s">
        <v>132</v>
      </c>
      <c r="P6" s="258" t="s">
        <v>133</v>
      </c>
      <c r="Q6" s="258" t="s">
        <v>85</v>
      </c>
      <c r="R6" s="258" t="s">
        <v>134</v>
      </c>
      <c r="S6" s="258" t="s">
        <v>135</v>
      </c>
      <c r="T6" s="272">
        <v>18700000</v>
      </c>
      <c r="U6" s="266" t="s">
        <v>136</v>
      </c>
      <c r="V6" s="272">
        <v>18700000</v>
      </c>
      <c r="W6" s="266" t="s">
        <v>136</v>
      </c>
      <c r="X6" s="266" t="s">
        <v>136</v>
      </c>
      <c r="Y6" s="266" t="s">
        <v>136</v>
      </c>
      <c r="Z6" s="266" t="s">
        <v>136</v>
      </c>
      <c r="AA6" s="270" t="s">
        <v>136</v>
      </c>
      <c r="AB6" s="272">
        <v>3300000</v>
      </c>
      <c r="AC6" s="258" t="s">
        <v>87</v>
      </c>
      <c r="AD6" s="258" t="s">
        <v>136</v>
      </c>
      <c r="AE6" s="276">
        <v>18700000</v>
      </c>
      <c r="AF6" s="258" t="s">
        <v>136</v>
      </c>
      <c r="AG6" s="258" t="s">
        <v>136</v>
      </c>
      <c r="AH6" s="266" t="s">
        <v>228</v>
      </c>
      <c r="AI6" s="258" t="s">
        <v>137</v>
      </c>
      <c r="AJ6" s="273">
        <v>45351</v>
      </c>
      <c r="AK6" s="258" t="s">
        <v>725</v>
      </c>
    </row>
    <row r="7" spans="1:37" ht="60" x14ac:dyDescent="0.25">
      <c r="A7" s="1"/>
      <c r="B7" s="279"/>
      <c r="C7" s="267"/>
      <c r="D7" s="280"/>
      <c r="E7" s="280"/>
      <c r="F7" s="267"/>
      <c r="G7" s="280"/>
      <c r="H7" s="267"/>
      <c r="I7" s="267"/>
      <c r="J7" s="15" t="s">
        <v>138</v>
      </c>
      <c r="K7" s="15" t="s">
        <v>139</v>
      </c>
      <c r="L7" s="15" t="s">
        <v>140</v>
      </c>
      <c r="M7" s="16">
        <v>33</v>
      </c>
      <c r="N7" s="267"/>
      <c r="O7" s="267"/>
      <c r="P7" s="259"/>
      <c r="Q7" s="259"/>
      <c r="R7" s="259"/>
      <c r="S7" s="259"/>
      <c r="T7" s="286"/>
      <c r="U7" s="267"/>
      <c r="V7" s="267"/>
      <c r="W7" s="267"/>
      <c r="X7" s="267"/>
      <c r="Y7" s="267"/>
      <c r="Z7" s="267"/>
      <c r="AA7" s="271"/>
      <c r="AB7" s="267"/>
      <c r="AC7" s="259"/>
      <c r="AD7" s="259"/>
      <c r="AE7" s="277"/>
      <c r="AF7" s="259"/>
      <c r="AG7" s="259"/>
      <c r="AH7" s="267"/>
      <c r="AI7" s="259"/>
      <c r="AJ7" s="267"/>
      <c r="AK7" s="259"/>
    </row>
    <row r="8" spans="1:37" ht="96" x14ac:dyDescent="0.25">
      <c r="A8" s="1"/>
      <c r="B8" s="268" t="s">
        <v>141</v>
      </c>
      <c r="C8" s="261" t="s">
        <v>142</v>
      </c>
      <c r="D8" s="261" t="s">
        <v>338</v>
      </c>
      <c r="E8" s="261" t="s">
        <v>143</v>
      </c>
      <c r="F8" s="261" t="s">
        <v>726</v>
      </c>
      <c r="G8" s="258" t="s">
        <v>144</v>
      </c>
      <c r="H8" s="266" t="s">
        <v>79</v>
      </c>
      <c r="I8" s="266" t="s">
        <v>79</v>
      </c>
      <c r="J8" s="15" t="s">
        <v>145</v>
      </c>
      <c r="K8" s="15" t="s">
        <v>146</v>
      </c>
      <c r="L8" s="15" t="s">
        <v>147</v>
      </c>
      <c r="M8" s="16">
        <v>4</v>
      </c>
      <c r="N8" s="266" t="s">
        <v>82</v>
      </c>
      <c r="O8" s="266" t="s">
        <v>132</v>
      </c>
      <c r="P8" s="258" t="s">
        <v>133</v>
      </c>
      <c r="Q8" s="258" t="s">
        <v>85</v>
      </c>
      <c r="R8" s="258" t="s">
        <v>134</v>
      </c>
      <c r="S8" s="258" t="s">
        <v>135</v>
      </c>
      <c r="T8" s="265">
        <v>850000</v>
      </c>
      <c r="U8" s="265" t="s">
        <v>136</v>
      </c>
      <c r="V8" s="265">
        <v>850000</v>
      </c>
      <c r="W8" s="266" t="s">
        <v>136</v>
      </c>
      <c r="X8" s="266" t="s">
        <v>136</v>
      </c>
      <c r="Y8" s="266" t="s">
        <v>136</v>
      </c>
      <c r="Z8" s="266" t="s">
        <v>136</v>
      </c>
      <c r="AA8" s="258" t="s">
        <v>136</v>
      </c>
      <c r="AB8" s="265">
        <v>150000</v>
      </c>
      <c r="AC8" s="258" t="s">
        <v>87</v>
      </c>
      <c r="AD8" s="264" t="s">
        <v>136</v>
      </c>
      <c r="AE8" s="265">
        <v>850000</v>
      </c>
      <c r="AF8" s="258" t="s">
        <v>136</v>
      </c>
      <c r="AG8" s="258" t="s">
        <v>136</v>
      </c>
      <c r="AH8" s="258" t="s">
        <v>148</v>
      </c>
      <c r="AI8" s="258" t="s">
        <v>137</v>
      </c>
      <c r="AJ8" s="269">
        <v>45323</v>
      </c>
      <c r="AK8" s="260"/>
    </row>
    <row r="9" spans="1:37" ht="96" x14ac:dyDescent="0.25">
      <c r="A9" s="9"/>
      <c r="B9" s="274"/>
      <c r="C9" s="261"/>
      <c r="D9" s="275"/>
      <c r="E9" s="261"/>
      <c r="F9" s="261"/>
      <c r="G9" s="259"/>
      <c r="H9" s="267"/>
      <c r="I9" s="267"/>
      <c r="J9" s="15" t="s">
        <v>149</v>
      </c>
      <c r="K9" s="15" t="s">
        <v>150</v>
      </c>
      <c r="L9" s="15" t="s">
        <v>147</v>
      </c>
      <c r="M9" s="15">
        <v>4</v>
      </c>
      <c r="N9" s="267"/>
      <c r="O9" s="267"/>
      <c r="P9" s="259"/>
      <c r="Q9" s="259"/>
      <c r="R9" s="259"/>
      <c r="S9" s="259"/>
      <c r="T9" s="265"/>
      <c r="U9" s="265"/>
      <c r="V9" s="265"/>
      <c r="W9" s="267"/>
      <c r="X9" s="267"/>
      <c r="Y9" s="267"/>
      <c r="Z9" s="267"/>
      <c r="AA9" s="259"/>
      <c r="AB9" s="265"/>
      <c r="AC9" s="259"/>
      <c r="AD9" s="264"/>
      <c r="AE9" s="265"/>
      <c r="AF9" s="259"/>
      <c r="AG9" s="259"/>
      <c r="AH9" s="259"/>
      <c r="AI9" s="259"/>
      <c r="AJ9" s="259"/>
      <c r="AK9" s="260"/>
    </row>
    <row r="10" spans="1:37" ht="108" customHeight="1" x14ac:dyDescent="0.25">
      <c r="A10" s="1"/>
      <c r="B10" s="32" t="s">
        <v>339</v>
      </c>
      <c r="C10" s="109" t="s">
        <v>340</v>
      </c>
      <c r="D10" s="15" t="s">
        <v>337</v>
      </c>
      <c r="E10" s="110" t="s">
        <v>128</v>
      </c>
      <c r="F10" s="15" t="s">
        <v>727</v>
      </c>
      <c r="G10" s="15" t="s">
        <v>129</v>
      </c>
      <c r="H10" s="15" t="s">
        <v>79</v>
      </c>
      <c r="I10" s="15" t="s">
        <v>79</v>
      </c>
      <c r="J10" s="15" t="s">
        <v>341</v>
      </c>
      <c r="K10" s="15" t="s">
        <v>342</v>
      </c>
      <c r="L10" s="15" t="s">
        <v>147</v>
      </c>
      <c r="M10" s="16">
        <v>4</v>
      </c>
      <c r="N10" s="15" t="s">
        <v>82</v>
      </c>
      <c r="O10" s="15" t="s">
        <v>132</v>
      </c>
      <c r="P10" s="33" t="s">
        <v>133</v>
      </c>
      <c r="Q10" s="33" t="s">
        <v>85</v>
      </c>
      <c r="R10" s="33" t="s">
        <v>134</v>
      </c>
      <c r="S10" s="33" t="s">
        <v>135</v>
      </c>
      <c r="T10" s="16">
        <v>1700000</v>
      </c>
      <c r="U10" s="16" t="s">
        <v>136</v>
      </c>
      <c r="V10" s="16">
        <v>1700000</v>
      </c>
      <c r="W10" s="15" t="s">
        <v>136</v>
      </c>
      <c r="X10" s="15" t="s">
        <v>136</v>
      </c>
      <c r="Y10" s="15" t="s">
        <v>136</v>
      </c>
      <c r="Z10" s="15" t="s">
        <v>136</v>
      </c>
      <c r="AA10" s="33" t="s">
        <v>136</v>
      </c>
      <c r="AB10" s="16">
        <v>300000</v>
      </c>
      <c r="AC10" s="33" t="s">
        <v>87</v>
      </c>
      <c r="AD10" s="34" t="s">
        <v>136</v>
      </c>
      <c r="AE10" s="16">
        <v>1700000</v>
      </c>
      <c r="AF10" s="33" t="s">
        <v>136</v>
      </c>
      <c r="AG10" s="33" t="s">
        <v>136</v>
      </c>
      <c r="AH10" s="33" t="s">
        <v>343</v>
      </c>
      <c r="AI10" s="33" t="s">
        <v>344</v>
      </c>
      <c r="AJ10" s="195">
        <v>45572</v>
      </c>
      <c r="AK10" s="33" t="s">
        <v>725</v>
      </c>
    </row>
    <row r="11" spans="1:37" ht="79.5" customHeight="1" x14ac:dyDescent="0.25">
      <c r="A11" s="1"/>
      <c r="B11" s="268" t="s">
        <v>728</v>
      </c>
      <c r="C11" s="263" t="s">
        <v>729</v>
      </c>
      <c r="D11" s="263" t="s">
        <v>337</v>
      </c>
      <c r="E11" s="263" t="s">
        <v>128</v>
      </c>
      <c r="F11" s="263" t="s">
        <v>730</v>
      </c>
      <c r="G11" s="263" t="s">
        <v>129</v>
      </c>
      <c r="H11" s="263" t="s">
        <v>79</v>
      </c>
      <c r="I11" s="263" t="s">
        <v>79</v>
      </c>
      <c r="J11" s="15" t="s">
        <v>130</v>
      </c>
      <c r="K11" s="15" t="s">
        <v>131</v>
      </c>
      <c r="L11" s="15" t="s">
        <v>89</v>
      </c>
      <c r="M11" s="16">
        <v>1500</v>
      </c>
      <c r="N11" s="263" t="s">
        <v>82</v>
      </c>
      <c r="O11" s="263" t="s">
        <v>132</v>
      </c>
      <c r="P11" s="261" t="s">
        <v>133</v>
      </c>
      <c r="Q11" s="261" t="s">
        <v>85</v>
      </c>
      <c r="R11" s="261" t="s">
        <v>134</v>
      </c>
      <c r="S11" s="261" t="s">
        <v>135</v>
      </c>
      <c r="T11" s="262">
        <v>811363.65</v>
      </c>
      <c r="U11" s="263" t="s">
        <v>136</v>
      </c>
      <c r="V11" s="262">
        <v>811363.65</v>
      </c>
      <c r="W11" s="263" t="s">
        <v>136</v>
      </c>
      <c r="X11" s="263" t="s">
        <v>136</v>
      </c>
      <c r="Y11" s="263" t="s">
        <v>136</v>
      </c>
      <c r="Z11" s="263" t="s">
        <v>136</v>
      </c>
      <c r="AA11" s="261" t="s">
        <v>136</v>
      </c>
      <c r="AB11" s="262">
        <v>143181.82999999999</v>
      </c>
      <c r="AC11" s="261" t="s">
        <v>87</v>
      </c>
      <c r="AD11" s="261" t="s">
        <v>136</v>
      </c>
      <c r="AE11" s="262">
        <v>811363.65</v>
      </c>
      <c r="AF11" s="261" t="s">
        <v>136</v>
      </c>
      <c r="AG11" s="261" t="s">
        <v>136</v>
      </c>
      <c r="AH11" s="261" t="s">
        <v>731</v>
      </c>
      <c r="AI11" s="261" t="s">
        <v>732</v>
      </c>
      <c r="AJ11" s="258"/>
      <c r="AK11" s="260"/>
    </row>
    <row r="12" spans="1:37" ht="86.25" customHeight="1" x14ac:dyDescent="0.25">
      <c r="B12" s="268"/>
      <c r="C12" s="263"/>
      <c r="D12" s="263"/>
      <c r="E12" s="263"/>
      <c r="F12" s="263"/>
      <c r="G12" s="263"/>
      <c r="H12" s="263"/>
      <c r="I12" s="263"/>
      <c r="J12" s="15" t="s">
        <v>138</v>
      </c>
      <c r="K12" s="15" t="s">
        <v>139</v>
      </c>
      <c r="L12" s="15" t="s">
        <v>140</v>
      </c>
      <c r="M12" s="196">
        <v>1.5</v>
      </c>
      <c r="N12" s="263"/>
      <c r="O12" s="263"/>
      <c r="P12" s="261"/>
      <c r="Q12" s="261"/>
      <c r="R12" s="261"/>
      <c r="S12" s="261"/>
      <c r="T12" s="262"/>
      <c r="U12" s="263"/>
      <c r="V12" s="262"/>
      <c r="W12" s="263"/>
      <c r="X12" s="263"/>
      <c r="Y12" s="263"/>
      <c r="Z12" s="263"/>
      <c r="AA12" s="261"/>
      <c r="AB12" s="262"/>
      <c r="AC12" s="261"/>
      <c r="AD12" s="261"/>
      <c r="AE12" s="262"/>
      <c r="AF12" s="261"/>
      <c r="AG12" s="261"/>
      <c r="AH12" s="261"/>
      <c r="AI12" s="261"/>
      <c r="AJ12" s="259"/>
      <c r="AK12" s="260"/>
    </row>
  </sheetData>
  <mergeCells count="123">
    <mergeCell ref="B1:AI1"/>
    <mergeCell ref="B3:B4"/>
    <mergeCell ref="C3:C4"/>
    <mergeCell ref="D3:D4"/>
    <mergeCell ref="E3:E4"/>
    <mergeCell ref="F3:F4"/>
    <mergeCell ref="G3:G4"/>
    <mergeCell ref="H3:H4"/>
    <mergeCell ref="I3:I4"/>
    <mergeCell ref="J3:M3"/>
    <mergeCell ref="AG3:AG4"/>
    <mergeCell ref="AH3:AH4"/>
    <mergeCell ref="AI3:AI4"/>
    <mergeCell ref="AJ3:AJ4"/>
    <mergeCell ref="AK3:AK4"/>
    <mergeCell ref="B6:B7"/>
    <mergeCell ref="C6:C7"/>
    <mergeCell ref="D6:D7"/>
    <mergeCell ref="E6:E7"/>
    <mergeCell ref="F6:F7"/>
    <mergeCell ref="T3:T4"/>
    <mergeCell ref="U3:U4"/>
    <mergeCell ref="V3:AA3"/>
    <mergeCell ref="AB3:AB4"/>
    <mergeCell ref="AC3:AC4"/>
    <mergeCell ref="AD3:AF3"/>
    <mergeCell ref="N3:N4"/>
    <mergeCell ref="O3:O4"/>
    <mergeCell ref="P3:P4"/>
    <mergeCell ref="Q3:Q4"/>
    <mergeCell ref="R3:R4"/>
    <mergeCell ref="S3:S4"/>
    <mergeCell ref="S6:S7"/>
    <mergeCell ref="T6:T7"/>
    <mergeCell ref="U6:U7"/>
    <mergeCell ref="V6:V7"/>
    <mergeCell ref="G6:G7"/>
    <mergeCell ref="H6:H7"/>
    <mergeCell ref="I6:I7"/>
    <mergeCell ref="N6:N7"/>
    <mergeCell ref="O6:O7"/>
    <mergeCell ref="P6:P7"/>
    <mergeCell ref="AI6:AI7"/>
    <mergeCell ref="AJ6:AJ7"/>
    <mergeCell ref="AK6:AK7"/>
    <mergeCell ref="B8:B9"/>
    <mergeCell ref="C8:C9"/>
    <mergeCell ref="D8:D9"/>
    <mergeCell ref="E8:E9"/>
    <mergeCell ref="F8:F9"/>
    <mergeCell ref="G8:G9"/>
    <mergeCell ref="H8:H9"/>
    <mergeCell ref="AC6:AC7"/>
    <mergeCell ref="AD6:AD7"/>
    <mergeCell ref="AE6:AE7"/>
    <mergeCell ref="AF6:AF7"/>
    <mergeCell ref="AG6:AG7"/>
    <mergeCell ref="AH6:AH7"/>
    <mergeCell ref="W6:W7"/>
    <mergeCell ref="X6:X7"/>
    <mergeCell ref="Y6:Y7"/>
    <mergeCell ref="Z6:Z7"/>
    <mergeCell ref="AA6:AA7"/>
    <mergeCell ref="AB6:AB7"/>
    <mergeCell ref="Q6:Q7"/>
    <mergeCell ref="R6:R7"/>
    <mergeCell ref="U8:U9"/>
    <mergeCell ref="V8:V9"/>
    <mergeCell ref="W8:W9"/>
    <mergeCell ref="X8:X9"/>
    <mergeCell ref="AA8:AA9"/>
    <mergeCell ref="AB8:AB9"/>
    <mergeCell ref="I8:I9"/>
    <mergeCell ref="N8:N9"/>
    <mergeCell ref="O8:O9"/>
    <mergeCell ref="P8:P9"/>
    <mergeCell ref="Q8:Q9"/>
    <mergeCell ref="R8:R9"/>
    <mergeCell ref="AK8:AK9"/>
    <mergeCell ref="B11:B12"/>
    <mergeCell ref="C11:C12"/>
    <mergeCell ref="D11:D12"/>
    <mergeCell ref="E11:E12"/>
    <mergeCell ref="F11:F12"/>
    <mergeCell ref="G11:G12"/>
    <mergeCell ref="H11:H12"/>
    <mergeCell ref="I11:I12"/>
    <mergeCell ref="N11:N12"/>
    <mergeCell ref="AE8:AE9"/>
    <mergeCell ref="AF8:AF9"/>
    <mergeCell ref="AG8:AG9"/>
    <mergeCell ref="AH8:AH9"/>
    <mergeCell ref="AI8:AI9"/>
    <mergeCell ref="AJ8:AJ9"/>
    <mergeCell ref="Y8:Y9"/>
    <mergeCell ref="Z8:Z9"/>
    <mergeCell ref="AC8:AC9"/>
    <mergeCell ref="AD8:AD9"/>
    <mergeCell ref="S8:S9"/>
    <mergeCell ref="T8:T9"/>
    <mergeCell ref="U11:U12"/>
    <mergeCell ref="V11:V12"/>
    <mergeCell ref="W11:W12"/>
    <mergeCell ref="X11:X12"/>
    <mergeCell ref="Y11:Y12"/>
    <mergeCell ref="Z11:Z12"/>
    <mergeCell ref="AJ11:AJ12"/>
    <mergeCell ref="AK11:AK12"/>
    <mergeCell ref="AA11:AA12"/>
    <mergeCell ref="AB11:AB12"/>
    <mergeCell ref="AC11:AC12"/>
    <mergeCell ref="AD11:AD12"/>
    <mergeCell ref="AE11:AE12"/>
    <mergeCell ref="AF11:AF12"/>
    <mergeCell ref="O11:O12"/>
    <mergeCell ref="P11:P12"/>
    <mergeCell ref="Q11:Q12"/>
    <mergeCell ref="R11:R12"/>
    <mergeCell ref="S11:S12"/>
    <mergeCell ref="T11:T12"/>
    <mergeCell ref="AG11:AG12"/>
    <mergeCell ref="AH11:AH12"/>
    <mergeCell ref="AI11:AI12"/>
  </mergeCells>
  <dataValidations count="1">
    <dataValidation type="list" allowBlank="1" showInputMessage="1" showErrorMessage="1" sqref="P7:S7" xr:uid="{3BD41C0B-6240-4266-B5FE-31EA696E0FE9}">
      <formula1>#REF!</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4C752-1C0A-4326-95C6-F46574F05166}">
  <dimension ref="A1:AJ55"/>
  <sheetViews>
    <sheetView topLeftCell="A46" zoomScale="70" zoomScaleNormal="70" workbookViewId="0">
      <selection activeCell="H48" sqref="H48:H50"/>
    </sheetView>
  </sheetViews>
  <sheetFormatPr defaultRowHeight="15" x14ac:dyDescent="0.25"/>
  <cols>
    <col min="1" max="1" width="5" customWidth="1"/>
    <col min="2" max="2" width="21" customWidth="1"/>
    <col min="3" max="3" width="17.5703125" customWidth="1"/>
    <col min="4" max="5" width="13.5703125" customWidth="1"/>
    <col min="6" max="6" width="18.42578125" customWidth="1"/>
    <col min="7" max="7" width="50.42578125" customWidth="1"/>
    <col min="8" max="8" width="14.5703125" customWidth="1"/>
    <col min="9" max="9" width="13.5703125" customWidth="1"/>
    <col min="10" max="10" width="12.5703125" customWidth="1"/>
    <col min="11" max="14" width="10.5703125" customWidth="1"/>
    <col min="15" max="16" width="15.5703125" customWidth="1"/>
    <col min="17" max="17" width="18.5703125" customWidth="1"/>
    <col min="18" max="18" width="15.5703125" customWidth="1"/>
    <col min="19" max="21" width="14" customWidth="1"/>
    <col min="22" max="22" width="14.42578125" customWidth="1"/>
    <col min="23" max="23" width="11.42578125" customWidth="1"/>
    <col min="24" max="24" width="10" customWidth="1"/>
    <col min="25" max="25" width="11.5703125" customWidth="1"/>
    <col min="26" max="27" width="12.42578125" customWidth="1"/>
    <col min="28" max="28" width="15.42578125" customWidth="1"/>
    <col min="29" max="29" width="11.42578125" customWidth="1"/>
    <col min="30" max="30" width="12.42578125" customWidth="1"/>
    <col min="31" max="33" width="11.42578125" customWidth="1"/>
    <col min="34" max="34" width="24.42578125" customWidth="1"/>
    <col min="35" max="35" width="19.42578125" customWidth="1"/>
    <col min="36" max="36" width="16" customWidth="1"/>
  </cols>
  <sheetData>
    <row r="1" spans="1:36" x14ac:dyDescent="0.25">
      <c r="A1" s="1"/>
      <c r="B1" s="243" t="s">
        <v>40</v>
      </c>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14.85" customHeight="1" x14ac:dyDescent="0.25">
      <c r="A3" s="1"/>
      <c r="B3" s="245" t="s">
        <v>0</v>
      </c>
      <c r="C3" s="245" t="s">
        <v>1</v>
      </c>
      <c r="D3" s="245" t="s">
        <v>28</v>
      </c>
      <c r="E3" s="245" t="s">
        <v>29</v>
      </c>
      <c r="F3" s="245" t="s">
        <v>30</v>
      </c>
      <c r="G3" s="245" t="s">
        <v>3</v>
      </c>
      <c r="H3" s="245" t="s">
        <v>4</v>
      </c>
      <c r="I3" s="245" t="s">
        <v>5</v>
      </c>
      <c r="J3" s="252" t="s">
        <v>6</v>
      </c>
      <c r="K3" s="252"/>
      <c r="L3" s="252"/>
      <c r="M3" s="252"/>
      <c r="N3" s="253" t="s">
        <v>47</v>
      </c>
      <c r="O3" s="245" t="s">
        <v>31</v>
      </c>
      <c r="P3" s="246" t="s">
        <v>42</v>
      </c>
      <c r="Q3" s="246" t="s">
        <v>32</v>
      </c>
      <c r="R3" s="246" t="s">
        <v>37</v>
      </c>
      <c r="S3" s="246" t="s">
        <v>33</v>
      </c>
      <c r="T3" s="245" t="s">
        <v>55</v>
      </c>
      <c r="U3" s="245" t="s">
        <v>57</v>
      </c>
      <c r="V3" s="252" t="s">
        <v>59</v>
      </c>
      <c r="W3" s="252"/>
      <c r="X3" s="252"/>
      <c r="Y3" s="252"/>
      <c r="Z3" s="252"/>
      <c r="AA3" s="252"/>
      <c r="AB3" s="245" t="s">
        <v>69</v>
      </c>
      <c r="AC3" s="281" t="s">
        <v>75</v>
      </c>
      <c r="AD3" s="283" t="s">
        <v>77</v>
      </c>
      <c r="AE3" s="284"/>
      <c r="AF3" s="285"/>
      <c r="AG3" s="253" t="s">
        <v>27</v>
      </c>
      <c r="AH3" s="253" t="s">
        <v>36</v>
      </c>
      <c r="AI3" s="245" t="s">
        <v>34</v>
      </c>
      <c r="AJ3" s="253" t="s">
        <v>35</v>
      </c>
    </row>
    <row r="4" spans="1:36" ht="169.35" customHeight="1" x14ac:dyDescent="0.25">
      <c r="A4" s="1"/>
      <c r="B4" s="245"/>
      <c r="C4" s="245"/>
      <c r="D4" s="245"/>
      <c r="E4" s="245"/>
      <c r="F4" s="245"/>
      <c r="G4" s="245"/>
      <c r="H4" s="245"/>
      <c r="I4" s="245"/>
      <c r="J4" s="3" t="s">
        <v>7</v>
      </c>
      <c r="K4" s="3" t="s">
        <v>8</v>
      </c>
      <c r="L4" s="3" t="s">
        <v>9</v>
      </c>
      <c r="M4" s="11" t="s">
        <v>10</v>
      </c>
      <c r="N4" s="254"/>
      <c r="O4" s="245"/>
      <c r="P4" s="246"/>
      <c r="Q4" s="246"/>
      <c r="R4" s="246"/>
      <c r="S4" s="246"/>
      <c r="T4" s="245"/>
      <c r="U4" s="245"/>
      <c r="V4" s="3" t="s">
        <v>61</v>
      </c>
      <c r="W4" s="3" t="s">
        <v>62</v>
      </c>
      <c r="X4" s="3" t="s">
        <v>15</v>
      </c>
      <c r="Y4" s="3" t="s">
        <v>63</v>
      </c>
      <c r="Z4" s="3" t="s">
        <v>60</v>
      </c>
      <c r="AA4" s="3" t="s">
        <v>25</v>
      </c>
      <c r="AB4" s="245"/>
      <c r="AC4" s="282"/>
      <c r="AD4" s="3" t="s">
        <v>16</v>
      </c>
      <c r="AE4" s="3" t="s">
        <v>17</v>
      </c>
      <c r="AF4" s="3" t="s">
        <v>26</v>
      </c>
      <c r="AG4" s="254"/>
      <c r="AH4" s="254"/>
      <c r="AI4" s="245"/>
      <c r="AJ4" s="254"/>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114.75" x14ac:dyDescent="0.25">
      <c r="A6" s="1"/>
      <c r="B6" s="287" t="s">
        <v>187</v>
      </c>
      <c r="C6" s="287" t="s">
        <v>188</v>
      </c>
      <c r="D6" s="287" t="s">
        <v>189</v>
      </c>
      <c r="E6" s="287" t="s">
        <v>190</v>
      </c>
      <c r="F6" s="287" t="s">
        <v>188</v>
      </c>
      <c r="G6" s="287" t="s">
        <v>191</v>
      </c>
      <c r="H6" s="287" t="s">
        <v>79</v>
      </c>
      <c r="I6" s="287" t="s">
        <v>79</v>
      </c>
      <c r="J6" s="18" t="s">
        <v>192</v>
      </c>
      <c r="K6" s="18" t="s">
        <v>193</v>
      </c>
      <c r="L6" s="18" t="s">
        <v>194</v>
      </c>
      <c r="M6" s="176">
        <v>1.1299999999999999</v>
      </c>
      <c r="N6" s="287" t="s">
        <v>195</v>
      </c>
      <c r="O6" s="293" t="s">
        <v>196</v>
      </c>
      <c r="P6" s="291" t="s">
        <v>197</v>
      </c>
      <c r="Q6" s="291" t="s">
        <v>85</v>
      </c>
      <c r="R6" s="291" t="s">
        <v>86</v>
      </c>
      <c r="S6" s="291" t="s">
        <v>135</v>
      </c>
      <c r="T6" s="292">
        <v>341336</v>
      </c>
      <c r="U6" s="292">
        <v>341336</v>
      </c>
      <c r="V6" s="290">
        <v>341336</v>
      </c>
      <c r="W6" s="287" t="s">
        <v>136</v>
      </c>
      <c r="X6" s="287" t="s">
        <v>136</v>
      </c>
      <c r="Y6" s="287" t="s">
        <v>136</v>
      </c>
      <c r="Z6" s="287" t="s">
        <v>136</v>
      </c>
      <c r="AA6" s="287" t="s">
        <v>136</v>
      </c>
      <c r="AB6" s="290">
        <v>341336</v>
      </c>
      <c r="AC6" s="287" t="s">
        <v>198</v>
      </c>
      <c r="AD6" s="287" t="s">
        <v>136</v>
      </c>
      <c r="AE6" s="287" t="s">
        <v>136</v>
      </c>
      <c r="AF6" s="287">
        <v>341336</v>
      </c>
      <c r="AG6" s="287" t="s">
        <v>136</v>
      </c>
      <c r="AH6" s="298" t="s">
        <v>164</v>
      </c>
      <c r="AI6" s="298" t="s">
        <v>199</v>
      </c>
      <c r="AJ6" s="297">
        <v>45373</v>
      </c>
    </row>
    <row r="7" spans="1:36" ht="102" x14ac:dyDescent="0.25">
      <c r="A7" s="1"/>
      <c r="B7" s="288"/>
      <c r="C7" s="288"/>
      <c r="D7" s="288"/>
      <c r="E7" s="288"/>
      <c r="F7" s="288"/>
      <c r="G7" s="288"/>
      <c r="H7" s="288"/>
      <c r="I7" s="288"/>
      <c r="J7" s="18" t="s">
        <v>200</v>
      </c>
      <c r="K7" s="18" t="s">
        <v>201</v>
      </c>
      <c r="L7" s="18" t="s">
        <v>194</v>
      </c>
      <c r="M7" s="18">
        <v>3.5619999999999998</v>
      </c>
      <c r="N7" s="288"/>
      <c r="O7" s="293"/>
      <c r="P7" s="291"/>
      <c r="Q7" s="291"/>
      <c r="R7" s="291"/>
      <c r="S7" s="291"/>
      <c r="T7" s="293"/>
      <c r="U7" s="293"/>
      <c r="V7" s="288"/>
      <c r="W7" s="288"/>
      <c r="X7" s="288"/>
      <c r="Y7" s="288"/>
      <c r="Z7" s="288"/>
      <c r="AA7" s="288"/>
      <c r="AB7" s="288"/>
      <c r="AC7" s="288"/>
      <c r="AD7" s="288"/>
      <c r="AE7" s="288"/>
      <c r="AF7" s="288"/>
      <c r="AG7" s="288"/>
      <c r="AH7" s="299"/>
      <c r="AI7" s="299"/>
      <c r="AJ7" s="288"/>
    </row>
    <row r="8" spans="1:36" ht="102" x14ac:dyDescent="0.25">
      <c r="A8" s="1"/>
      <c r="B8" s="288"/>
      <c r="C8" s="288"/>
      <c r="D8" s="288"/>
      <c r="E8" s="288"/>
      <c r="F8" s="288"/>
      <c r="G8" s="288"/>
      <c r="H8" s="288"/>
      <c r="I8" s="288"/>
      <c r="J8" s="18" t="s">
        <v>202</v>
      </c>
      <c r="K8" s="18" t="s">
        <v>203</v>
      </c>
      <c r="L8" s="18" t="s">
        <v>92</v>
      </c>
      <c r="M8" s="18">
        <v>103</v>
      </c>
      <c r="N8" s="288"/>
      <c r="O8" s="293"/>
      <c r="P8" s="291"/>
      <c r="Q8" s="291"/>
      <c r="R8" s="291"/>
      <c r="S8" s="291"/>
      <c r="T8" s="293"/>
      <c r="U8" s="293"/>
      <c r="V8" s="288"/>
      <c r="W8" s="288"/>
      <c r="X8" s="288"/>
      <c r="Y8" s="288"/>
      <c r="Z8" s="288"/>
      <c r="AA8" s="288"/>
      <c r="AB8" s="288"/>
      <c r="AC8" s="288"/>
      <c r="AD8" s="288"/>
      <c r="AE8" s="288"/>
      <c r="AF8" s="288"/>
      <c r="AG8" s="288"/>
      <c r="AH8" s="299"/>
      <c r="AI8" s="299"/>
      <c r="AJ8" s="288"/>
    </row>
    <row r="9" spans="1:36" ht="102" x14ac:dyDescent="0.25">
      <c r="A9" s="1"/>
      <c r="B9" s="288"/>
      <c r="C9" s="288"/>
      <c r="D9" s="288"/>
      <c r="E9" s="288"/>
      <c r="F9" s="288"/>
      <c r="G9" s="288"/>
      <c r="H9" s="288"/>
      <c r="I9" s="288"/>
      <c r="J9" s="18" t="s">
        <v>204</v>
      </c>
      <c r="K9" s="18" t="s">
        <v>205</v>
      </c>
      <c r="L9" s="18" t="s">
        <v>92</v>
      </c>
      <c r="M9" s="18">
        <v>104</v>
      </c>
      <c r="N9" s="288"/>
      <c r="O9" s="293"/>
      <c r="P9" s="291"/>
      <c r="Q9" s="291"/>
      <c r="R9" s="291"/>
      <c r="S9" s="291"/>
      <c r="T9" s="293"/>
      <c r="U9" s="293"/>
      <c r="V9" s="288"/>
      <c r="W9" s="288"/>
      <c r="X9" s="288"/>
      <c r="Y9" s="288"/>
      <c r="Z9" s="288"/>
      <c r="AA9" s="288"/>
      <c r="AB9" s="288"/>
      <c r="AC9" s="288"/>
      <c r="AD9" s="288"/>
      <c r="AE9" s="288"/>
      <c r="AF9" s="288"/>
      <c r="AG9" s="288"/>
      <c r="AH9" s="299"/>
      <c r="AI9" s="299"/>
      <c r="AJ9" s="288"/>
    </row>
    <row r="10" spans="1:36" ht="76.5" x14ac:dyDescent="0.25">
      <c r="A10" s="1"/>
      <c r="B10" s="289"/>
      <c r="C10" s="289"/>
      <c r="D10" s="289"/>
      <c r="E10" s="289"/>
      <c r="F10" s="289"/>
      <c r="G10" s="289"/>
      <c r="H10" s="289"/>
      <c r="I10" s="289"/>
      <c r="J10" s="18" t="s">
        <v>206</v>
      </c>
      <c r="K10" s="18" t="s">
        <v>207</v>
      </c>
      <c r="L10" s="18" t="s">
        <v>208</v>
      </c>
      <c r="M10" s="18">
        <v>29</v>
      </c>
      <c r="N10" s="289"/>
      <c r="O10" s="293"/>
      <c r="P10" s="291"/>
      <c r="Q10" s="291"/>
      <c r="R10" s="291"/>
      <c r="S10" s="291"/>
      <c r="T10" s="293"/>
      <c r="U10" s="293"/>
      <c r="V10" s="289"/>
      <c r="W10" s="289"/>
      <c r="X10" s="289"/>
      <c r="Y10" s="289"/>
      <c r="Z10" s="289"/>
      <c r="AA10" s="289"/>
      <c r="AB10" s="289"/>
      <c r="AC10" s="289"/>
      <c r="AD10" s="289"/>
      <c r="AE10" s="289"/>
      <c r="AF10" s="289"/>
      <c r="AG10" s="289"/>
      <c r="AH10" s="300"/>
      <c r="AI10" s="300"/>
      <c r="AJ10" s="289"/>
    </row>
    <row r="11" spans="1:36" ht="114.75" x14ac:dyDescent="0.25">
      <c r="A11" s="1"/>
      <c r="B11" s="293" t="s">
        <v>209</v>
      </c>
      <c r="C11" s="293" t="s">
        <v>210</v>
      </c>
      <c r="D11" s="293" t="s">
        <v>189</v>
      </c>
      <c r="E11" s="293" t="s">
        <v>190</v>
      </c>
      <c r="F11" s="293" t="s">
        <v>210</v>
      </c>
      <c r="G11" s="293" t="s">
        <v>191</v>
      </c>
      <c r="H11" s="293" t="s">
        <v>79</v>
      </c>
      <c r="I11" s="293" t="s">
        <v>79</v>
      </c>
      <c r="J11" s="18" t="s">
        <v>192</v>
      </c>
      <c r="K11" s="18" t="s">
        <v>193</v>
      </c>
      <c r="L11" s="18" t="s">
        <v>194</v>
      </c>
      <c r="M11" s="18">
        <v>4.4850000000000003</v>
      </c>
      <c r="N11" s="287" t="s">
        <v>195</v>
      </c>
      <c r="O11" s="287" t="s">
        <v>211</v>
      </c>
      <c r="P11" s="291" t="s">
        <v>197</v>
      </c>
      <c r="Q11" s="291" t="s">
        <v>85</v>
      </c>
      <c r="R11" s="291" t="s">
        <v>86</v>
      </c>
      <c r="S11" s="291" t="s">
        <v>135</v>
      </c>
      <c r="T11" s="294">
        <v>2292099.85</v>
      </c>
      <c r="U11" s="294">
        <v>2292099.85</v>
      </c>
      <c r="V11" s="294">
        <v>2292099.85</v>
      </c>
      <c r="W11" s="287" t="s">
        <v>136</v>
      </c>
      <c r="X11" s="287" t="s">
        <v>136</v>
      </c>
      <c r="Y11" s="287" t="s">
        <v>136</v>
      </c>
      <c r="Z11" s="287" t="s">
        <v>136</v>
      </c>
      <c r="AA11" s="305" t="s">
        <v>136</v>
      </c>
      <c r="AB11" s="294">
        <v>3454543.94</v>
      </c>
      <c r="AC11" s="301" t="s">
        <v>198</v>
      </c>
      <c r="AD11" s="301" t="s">
        <v>136</v>
      </c>
      <c r="AE11" s="301" t="s">
        <v>136</v>
      </c>
      <c r="AF11" s="308">
        <v>2292099.85</v>
      </c>
      <c r="AG11" s="301" t="s">
        <v>136</v>
      </c>
      <c r="AH11" s="298" t="s">
        <v>199</v>
      </c>
      <c r="AI11" s="298" t="s">
        <v>578</v>
      </c>
      <c r="AJ11" s="304">
        <v>45426</v>
      </c>
    </row>
    <row r="12" spans="1:36" ht="102" x14ac:dyDescent="0.25">
      <c r="A12" s="1"/>
      <c r="B12" s="293"/>
      <c r="C12" s="293"/>
      <c r="D12" s="293"/>
      <c r="E12" s="293"/>
      <c r="F12" s="293"/>
      <c r="G12" s="293"/>
      <c r="H12" s="293"/>
      <c r="I12" s="293"/>
      <c r="J12" s="18" t="s">
        <v>202</v>
      </c>
      <c r="K12" s="18" t="s">
        <v>203</v>
      </c>
      <c r="L12" s="18" t="s">
        <v>92</v>
      </c>
      <c r="M12" s="18">
        <v>131</v>
      </c>
      <c r="N12" s="288"/>
      <c r="O12" s="288"/>
      <c r="P12" s="291"/>
      <c r="Q12" s="291"/>
      <c r="R12" s="291"/>
      <c r="S12" s="291"/>
      <c r="T12" s="295"/>
      <c r="U12" s="295"/>
      <c r="V12" s="295"/>
      <c r="W12" s="288"/>
      <c r="X12" s="288"/>
      <c r="Y12" s="288"/>
      <c r="Z12" s="288"/>
      <c r="AA12" s="306"/>
      <c r="AB12" s="295"/>
      <c r="AC12" s="302"/>
      <c r="AD12" s="302"/>
      <c r="AE12" s="302"/>
      <c r="AF12" s="309"/>
      <c r="AG12" s="302"/>
      <c r="AH12" s="299"/>
      <c r="AI12" s="299"/>
      <c r="AJ12" s="302"/>
    </row>
    <row r="13" spans="1:36" ht="102" x14ac:dyDescent="0.25">
      <c r="A13" s="1"/>
      <c r="B13" s="293"/>
      <c r="C13" s="293"/>
      <c r="D13" s="293"/>
      <c r="E13" s="293"/>
      <c r="F13" s="293"/>
      <c r="G13" s="293"/>
      <c r="H13" s="293"/>
      <c r="I13" s="293"/>
      <c r="J13" s="18" t="s">
        <v>200</v>
      </c>
      <c r="K13" s="18" t="s">
        <v>201</v>
      </c>
      <c r="L13" s="18" t="s">
        <v>194</v>
      </c>
      <c r="M13" s="18">
        <v>16.529</v>
      </c>
      <c r="N13" s="288"/>
      <c r="O13" s="288"/>
      <c r="P13" s="291"/>
      <c r="Q13" s="291"/>
      <c r="R13" s="291"/>
      <c r="S13" s="291"/>
      <c r="T13" s="295"/>
      <c r="U13" s="295"/>
      <c r="V13" s="295"/>
      <c r="W13" s="288"/>
      <c r="X13" s="288"/>
      <c r="Y13" s="288"/>
      <c r="Z13" s="288"/>
      <c r="AA13" s="306"/>
      <c r="AB13" s="295"/>
      <c r="AC13" s="302"/>
      <c r="AD13" s="302"/>
      <c r="AE13" s="302"/>
      <c r="AF13" s="309"/>
      <c r="AG13" s="302"/>
      <c r="AH13" s="299"/>
      <c r="AI13" s="299"/>
      <c r="AJ13" s="302"/>
    </row>
    <row r="14" spans="1:36" ht="102" x14ac:dyDescent="0.25">
      <c r="A14" s="1"/>
      <c r="B14" s="293"/>
      <c r="C14" s="293"/>
      <c r="D14" s="293"/>
      <c r="E14" s="293"/>
      <c r="F14" s="293"/>
      <c r="G14" s="293"/>
      <c r="H14" s="293"/>
      <c r="I14" s="293"/>
      <c r="J14" s="18" t="s">
        <v>204</v>
      </c>
      <c r="K14" s="18" t="s">
        <v>205</v>
      </c>
      <c r="L14" s="18" t="s">
        <v>92</v>
      </c>
      <c r="M14" s="18">
        <v>797</v>
      </c>
      <c r="N14" s="288"/>
      <c r="O14" s="288"/>
      <c r="P14" s="291"/>
      <c r="Q14" s="291"/>
      <c r="R14" s="291"/>
      <c r="S14" s="291"/>
      <c r="T14" s="295"/>
      <c r="U14" s="295"/>
      <c r="V14" s="295"/>
      <c r="W14" s="288"/>
      <c r="X14" s="288"/>
      <c r="Y14" s="288"/>
      <c r="Z14" s="288"/>
      <c r="AA14" s="306"/>
      <c r="AB14" s="295"/>
      <c r="AC14" s="302"/>
      <c r="AD14" s="302"/>
      <c r="AE14" s="302"/>
      <c r="AF14" s="309"/>
      <c r="AG14" s="302"/>
      <c r="AH14" s="299"/>
      <c r="AI14" s="299"/>
      <c r="AJ14" s="302"/>
    </row>
    <row r="15" spans="1:36" ht="63.75" x14ac:dyDescent="0.25">
      <c r="A15" s="1"/>
      <c r="B15" s="293"/>
      <c r="C15" s="293"/>
      <c r="D15" s="293"/>
      <c r="E15" s="293"/>
      <c r="F15" s="293"/>
      <c r="G15" s="293"/>
      <c r="H15" s="293"/>
      <c r="I15" s="293"/>
      <c r="J15" s="18" t="s">
        <v>212</v>
      </c>
      <c r="K15" s="18" t="s">
        <v>213</v>
      </c>
      <c r="L15" s="18" t="s">
        <v>214</v>
      </c>
      <c r="M15" s="18">
        <v>593</v>
      </c>
      <c r="N15" s="289"/>
      <c r="O15" s="289"/>
      <c r="P15" s="291"/>
      <c r="Q15" s="291"/>
      <c r="R15" s="291"/>
      <c r="S15" s="291"/>
      <c r="T15" s="296"/>
      <c r="U15" s="296"/>
      <c r="V15" s="296"/>
      <c r="W15" s="289"/>
      <c r="X15" s="289"/>
      <c r="Y15" s="289"/>
      <c r="Z15" s="289"/>
      <c r="AA15" s="307"/>
      <c r="AB15" s="296"/>
      <c r="AC15" s="303"/>
      <c r="AD15" s="303"/>
      <c r="AE15" s="303"/>
      <c r="AF15" s="310"/>
      <c r="AG15" s="303"/>
      <c r="AH15" s="300"/>
      <c r="AI15" s="300"/>
      <c r="AJ15" s="303"/>
    </row>
    <row r="16" spans="1:36" ht="114.75" x14ac:dyDescent="0.25">
      <c r="A16" s="1"/>
      <c r="B16" s="287" t="s">
        <v>215</v>
      </c>
      <c r="C16" s="287" t="s">
        <v>216</v>
      </c>
      <c r="D16" s="287" t="s">
        <v>189</v>
      </c>
      <c r="E16" s="287" t="s">
        <v>190</v>
      </c>
      <c r="F16" s="287" t="s">
        <v>216</v>
      </c>
      <c r="G16" s="287" t="s">
        <v>191</v>
      </c>
      <c r="H16" s="287" t="s">
        <v>79</v>
      </c>
      <c r="I16" s="287" t="s">
        <v>79</v>
      </c>
      <c r="J16" s="18" t="s">
        <v>192</v>
      </c>
      <c r="K16" s="18" t="s">
        <v>193</v>
      </c>
      <c r="L16" s="18" t="s">
        <v>194</v>
      </c>
      <c r="M16" s="18">
        <v>10.71</v>
      </c>
      <c r="N16" s="287" t="s">
        <v>195</v>
      </c>
      <c r="O16" s="287" t="s">
        <v>217</v>
      </c>
      <c r="P16" s="311" t="s">
        <v>197</v>
      </c>
      <c r="Q16" s="311" t="s">
        <v>85</v>
      </c>
      <c r="R16" s="311" t="s">
        <v>86</v>
      </c>
      <c r="S16" s="311" t="s">
        <v>135</v>
      </c>
      <c r="T16" s="290">
        <v>2445265</v>
      </c>
      <c r="U16" s="290">
        <v>2445265</v>
      </c>
      <c r="V16" s="290">
        <v>2445265</v>
      </c>
      <c r="W16" s="287" t="s">
        <v>136</v>
      </c>
      <c r="X16" s="287" t="s">
        <v>136</v>
      </c>
      <c r="Y16" s="287" t="s">
        <v>136</v>
      </c>
      <c r="Z16" s="287" t="s">
        <v>136</v>
      </c>
      <c r="AA16" s="287" t="s">
        <v>136</v>
      </c>
      <c r="AB16" s="290">
        <v>2445265</v>
      </c>
      <c r="AC16" s="287" t="s">
        <v>198</v>
      </c>
      <c r="AD16" s="287" t="s">
        <v>136</v>
      </c>
      <c r="AE16" s="287" t="s">
        <v>136</v>
      </c>
      <c r="AF16" s="290">
        <v>2445265</v>
      </c>
      <c r="AG16" s="287" t="s">
        <v>136</v>
      </c>
      <c r="AH16" s="298" t="s">
        <v>199</v>
      </c>
      <c r="AI16" s="298" t="s">
        <v>525</v>
      </c>
      <c r="AJ16" s="297">
        <v>45426</v>
      </c>
    </row>
    <row r="17" spans="1:36" ht="102" x14ac:dyDescent="0.25">
      <c r="A17" s="1"/>
      <c r="B17" s="288"/>
      <c r="C17" s="288"/>
      <c r="D17" s="288"/>
      <c r="E17" s="288"/>
      <c r="F17" s="288"/>
      <c r="G17" s="288"/>
      <c r="H17" s="288"/>
      <c r="I17" s="288"/>
      <c r="J17" s="18" t="s">
        <v>200</v>
      </c>
      <c r="K17" s="18" t="s">
        <v>201</v>
      </c>
      <c r="L17" s="18" t="s">
        <v>194</v>
      </c>
      <c r="M17" s="18">
        <v>13.23</v>
      </c>
      <c r="N17" s="288"/>
      <c r="O17" s="288"/>
      <c r="P17" s="312"/>
      <c r="Q17" s="312"/>
      <c r="R17" s="312"/>
      <c r="S17" s="312"/>
      <c r="T17" s="288"/>
      <c r="U17" s="288"/>
      <c r="V17" s="288"/>
      <c r="W17" s="288"/>
      <c r="X17" s="288"/>
      <c r="Y17" s="288"/>
      <c r="Z17" s="288"/>
      <c r="AA17" s="288"/>
      <c r="AB17" s="288"/>
      <c r="AC17" s="288"/>
      <c r="AD17" s="288"/>
      <c r="AE17" s="288"/>
      <c r="AF17" s="288"/>
      <c r="AG17" s="288"/>
      <c r="AH17" s="299"/>
      <c r="AI17" s="299"/>
      <c r="AJ17" s="288"/>
    </row>
    <row r="18" spans="1:36" ht="63.75" x14ac:dyDescent="0.25">
      <c r="A18" s="1"/>
      <c r="B18" s="288"/>
      <c r="C18" s="288"/>
      <c r="D18" s="288"/>
      <c r="E18" s="288"/>
      <c r="F18" s="288"/>
      <c r="G18" s="288"/>
      <c r="H18" s="288"/>
      <c r="I18" s="288"/>
      <c r="J18" s="18" t="s">
        <v>212</v>
      </c>
      <c r="K18" s="18" t="s">
        <v>213</v>
      </c>
      <c r="L18" s="18" t="s">
        <v>214</v>
      </c>
      <c r="M18" s="18">
        <v>734</v>
      </c>
      <c r="N18" s="288"/>
      <c r="O18" s="288"/>
      <c r="P18" s="312"/>
      <c r="Q18" s="312"/>
      <c r="R18" s="312"/>
      <c r="S18" s="312"/>
      <c r="T18" s="288"/>
      <c r="U18" s="288"/>
      <c r="V18" s="288"/>
      <c r="W18" s="288"/>
      <c r="X18" s="288"/>
      <c r="Y18" s="288"/>
      <c r="Z18" s="288"/>
      <c r="AA18" s="288"/>
      <c r="AB18" s="288"/>
      <c r="AC18" s="288"/>
      <c r="AD18" s="288"/>
      <c r="AE18" s="288"/>
      <c r="AF18" s="288"/>
      <c r="AG18" s="288"/>
      <c r="AH18" s="299"/>
      <c r="AI18" s="299"/>
      <c r="AJ18" s="288"/>
    </row>
    <row r="19" spans="1:36" ht="76.5" x14ac:dyDescent="0.25">
      <c r="A19" s="1"/>
      <c r="B19" s="288"/>
      <c r="C19" s="288"/>
      <c r="D19" s="288"/>
      <c r="E19" s="288"/>
      <c r="F19" s="288"/>
      <c r="G19" s="288"/>
      <c r="H19" s="288"/>
      <c r="I19" s="288"/>
      <c r="J19" s="18" t="s">
        <v>206</v>
      </c>
      <c r="K19" s="18" t="s">
        <v>207</v>
      </c>
      <c r="L19" s="18" t="s">
        <v>208</v>
      </c>
      <c r="M19" s="18">
        <v>50</v>
      </c>
      <c r="N19" s="288"/>
      <c r="O19" s="288"/>
      <c r="P19" s="312"/>
      <c r="Q19" s="312"/>
      <c r="R19" s="312"/>
      <c r="S19" s="312"/>
      <c r="T19" s="288"/>
      <c r="U19" s="288"/>
      <c r="V19" s="288"/>
      <c r="W19" s="288"/>
      <c r="X19" s="288"/>
      <c r="Y19" s="288"/>
      <c r="Z19" s="288"/>
      <c r="AA19" s="288"/>
      <c r="AB19" s="288"/>
      <c r="AC19" s="288"/>
      <c r="AD19" s="288"/>
      <c r="AE19" s="288"/>
      <c r="AF19" s="288"/>
      <c r="AG19" s="288"/>
      <c r="AH19" s="299"/>
      <c r="AI19" s="299"/>
      <c r="AJ19" s="288"/>
    </row>
    <row r="20" spans="1:36" ht="102" x14ac:dyDescent="0.25">
      <c r="A20" s="1"/>
      <c r="B20" s="288"/>
      <c r="C20" s="288"/>
      <c r="D20" s="288"/>
      <c r="E20" s="288"/>
      <c r="F20" s="288"/>
      <c r="G20" s="288"/>
      <c r="H20" s="288"/>
      <c r="I20" s="288"/>
      <c r="J20" s="18" t="s">
        <v>204</v>
      </c>
      <c r="K20" s="18" t="s">
        <v>205</v>
      </c>
      <c r="L20" s="18" t="s">
        <v>92</v>
      </c>
      <c r="M20" s="19">
        <v>1048</v>
      </c>
      <c r="N20" s="288"/>
      <c r="O20" s="288"/>
      <c r="P20" s="312"/>
      <c r="Q20" s="312"/>
      <c r="R20" s="312"/>
      <c r="S20" s="312"/>
      <c r="T20" s="288"/>
      <c r="U20" s="288"/>
      <c r="V20" s="288"/>
      <c r="W20" s="288"/>
      <c r="X20" s="288"/>
      <c r="Y20" s="288"/>
      <c r="Z20" s="288"/>
      <c r="AA20" s="288"/>
      <c r="AB20" s="288"/>
      <c r="AC20" s="288"/>
      <c r="AD20" s="288"/>
      <c r="AE20" s="288"/>
      <c r="AF20" s="288"/>
      <c r="AG20" s="288"/>
      <c r="AH20" s="299"/>
      <c r="AI20" s="299"/>
      <c r="AJ20" s="288"/>
    </row>
    <row r="21" spans="1:36" ht="102" x14ac:dyDescent="0.25">
      <c r="A21" s="1"/>
      <c r="B21" s="289"/>
      <c r="C21" s="289"/>
      <c r="D21" s="289"/>
      <c r="E21" s="289"/>
      <c r="F21" s="289"/>
      <c r="G21" s="289"/>
      <c r="H21" s="289"/>
      <c r="I21" s="289"/>
      <c r="J21" s="18" t="s">
        <v>202</v>
      </c>
      <c r="K21" s="18" t="s">
        <v>203</v>
      </c>
      <c r="L21" s="18" t="s">
        <v>92</v>
      </c>
      <c r="M21" s="18">
        <v>895</v>
      </c>
      <c r="N21" s="289"/>
      <c r="O21" s="289"/>
      <c r="P21" s="313"/>
      <c r="Q21" s="313"/>
      <c r="R21" s="313"/>
      <c r="S21" s="313"/>
      <c r="T21" s="289"/>
      <c r="U21" s="289"/>
      <c r="V21" s="289"/>
      <c r="W21" s="289"/>
      <c r="X21" s="289"/>
      <c r="Y21" s="289"/>
      <c r="Z21" s="289"/>
      <c r="AA21" s="289"/>
      <c r="AB21" s="289"/>
      <c r="AC21" s="289"/>
      <c r="AD21" s="289"/>
      <c r="AE21" s="289"/>
      <c r="AF21" s="289"/>
      <c r="AG21" s="289"/>
      <c r="AH21" s="300"/>
      <c r="AI21" s="300"/>
      <c r="AJ21" s="289"/>
    </row>
    <row r="22" spans="1:36" ht="114.75" x14ac:dyDescent="0.25">
      <c r="A22" s="1"/>
      <c r="B22" s="293" t="s">
        <v>218</v>
      </c>
      <c r="C22" s="293" t="s">
        <v>219</v>
      </c>
      <c r="D22" s="293" t="s">
        <v>189</v>
      </c>
      <c r="E22" s="293" t="s">
        <v>190</v>
      </c>
      <c r="F22" s="293" t="s">
        <v>219</v>
      </c>
      <c r="G22" s="293" t="s">
        <v>191</v>
      </c>
      <c r="H22" s="293" t="s">
        <v>79</v>
      </c>
      <c r="I22" s="293" t="s">
        <v>79</v>
      </c>
      <c r="J22" s="18" t="s">
        <v>192</v>
      </c>
      <c r="K22" s="18" t="s">
        <v>193</v>
      </c>
      <c r="L22" s="18" t="s">
        <v>194</v>
      </c>
      <c r="M22" s="18">
        <v>4.7720000000000002</v>
      </c>
      <c r="N22" s="287" t="s">
        <v>195</v>
      </c>
      <c r="O22" s="293" t="s">
        <v>220</v>
      </c>
      <c r="P22" s="291" t="s">
        <v>197</v>
      </c>
      <c r="Q22" s="291" t="s">
        <v>85</v>
      </c>
      <c r="R22" s="291" t="s">
        <v>86</v>
      </c>
      <c r="S22" s="291" t="s">
        <v>135</v>
      </c>
      <c r="T22" s="292">
        <v>1584542</v>
      </c>
      <c r="U22" s="290">
        <v>1584542</v>
      </c>
      <c r="V22" s="290">
        <v>1584542</v>
      </c>
      <c r="W22" s="321" t="s">
        <v>136</v>
      </c>
      <c r="X22" s="321" t="s">
        <v>136</v>
      </c>
      <c r="Y22" s="321" t="s">
        <v>136</v>
      </c>
      <c r="Z22" s="287" t="s">
        <v>136</v>
      </c>
      <c r="AA22" s="317" t="s">
        <v>136</v>
      </c>
      <c r="AB22" s="290">
        <v>1584542</v>
      </c>
      <c r="AC22" s="301" t="s">
        <v>198</v>
      </c>
      <c r="AD22" s="301" t="s">
        <v>136</v>
      </c>
      <c r="AE22" s="301" t="s">
        <v>136</v>
      </c>
      <c r="AF22" s="320">
        <v>1584542</v>
      </c>
      <c r="AG22" s="324" t="s">
        <v>136</v>
      </c>
      <c r="AH22" s="298" t="s">
        <v>221</v>
      </c>
      <c r="AI22" s="298" t="s">
        <v>222</v>
      </c>
      <c r="AJ22" s="314">
        <v>45530</v>
      </c>
    </row>
    <row r="23" spans="1:36" ht="102" x14ac:dyDescent="0.25">
      <c r="A23" s="1"/>
      <c r="B23" s="293"/>
      <c r="C23" s="293"/>
      <c r="D23" s="293"/>
      <c r="E23" s="293"/>
      <c r="F23" s="293"/>
      <c r="G23" s="293"/>
      <c r="H23" s="293"/>
      <c r="I23" s="293"/>
      <c r="J23" s="18" t="s">
        <v>202</v>
      </c>
      <c r="K23" s="18" t="s">
        <v>203</v>
      </c>
      <c r="L23" s="18" t="s">
        <v>92</v>
      </c>
      <c r="M23" s="18">
        <v>93</v>
      </c>
      <c r="N23" s="288"/>
      <c r="O23" s="293"/>
      <c r="P23" s="291"/>
      <c r="Q23" s="291"/>
      <c r="R23" s="291"/>
      <c r="S23" s="291"/>
      <c r="T23" s="293"/>
      <c r="U23" s="288"/>
      <c r="V23" s="288"/>
      <c r="W23" s="322"/>
      <c r="X23" s="322"/>
      <c r="Y23" s="322"/>
      <c r="Z23" s="288"/>
      <c r="AA23" s="318"/>
      <c r="AB23" s="288"/>
      <c r="AC23" s="315"/>
      <c r="AD23" s="302"/>
      <c r="AE23" s="302"/>
      <c r="AF23" s="302"/>
      <c r="AG23" s="315"/>
      <c r="AH23" s="299"/>
      <c r="AI23" s="299"/>
      <c r="AJ23" s="315"/>
    </row>
    <row r="24" spans="1:36" ht="102" x14ac:dyDescent="0.25">
      <c r="A24" s="1"/>
      <c r="B24" s="293"/>
      <c r="C24" s="293"/>
      <c r="D24" s="293"/>
      <c r="E24" s="293"/>
      <c r="F24" s="293"/>
      <c r="G24" s="293"/>
      <c r="H24" s="293"/>
      <c r="I24" s="293"/>
      <c r="J24" s="18" t="s">
        <v>200</v>
      </c>
      <c r="K24" s="18" t="s">
        <v>201</v>
      </c>
      <c r="L24" s="18" t="s">
        <v>194</v>
      </c>
      <c r="M24" s="18">
        <v>10.97</v>
      </c>
      <c r="N24" s="288"/>
      <c r="O24" s="293"/>
      <c r="P24" s="291"/>
      <c r="Q24" s="291"/>
      <c r="R24" s="291"/>
      <c r="S24" s="291"/>
      <c r="T24" s="293"/>
      <c r="U24" s="288"/>
      <c r="V24" s="288"/>
      <c r="W24" s="322"/>
      <c r="X24" s="322"/>
      <c r="Y24" s="322"/>
      <c r="Z24" s="288"/>
      <c r="AA24" s="318"/>
      <c r="AB24" s="288"/>
      <c r="AC24" s="315"/>
      <c r="AD24" s="302"/>
      <c r="AE24" s="302"/>
      <c r="AF24" s="302"/>
      <c r="AG24" s="315"/>
      <c r="AH24" s="299"/>
      <c r="AI24" s="299"/>
      <c r="AJ24" s="315"/>
    </row>
    <row r="25" spans="1:36" ht="102" x14ac:dyDescent="0.25">
      <c r="A25" s="1"/>
      <c r="B25" s="293"/>
      <c r="C25" s="293"/>
      <c r="D25" s="293"/>
      <c r="E25" s="293"/>
      <c r="F25" s="293"/>
      <c r="G25" s="293"/>
      <c r="H25" s="293"/>
      <c r="I25" s="293"/>
      <c r="J25" s="18" t="s">
        <v>204</v>
      </c>
      <c r="K25" s="18" t="s">
        <v>205</v>
      </c>
      <c r="L25" s="18" t="s">
        <v>92</v>
      </c>
      <c r="M25" s="18">
        <v>311</v>
      </c>
      <c r="N25" s="288"/>
      <c r="O25" s="293"/>
      <c r="P25" s="291"/>
      <c r="Q25" s="291"/>
      <c r="R25" s="291"/>
      <c r="S25" s="291"/>
      <c r="T25" s="293"/>
      <c r="U25" s="288"/>
      <c r="V25" s="288"/>
      <c r="W25" s="322"/>
      <c r="X25" s="322"/>
      <c r="Y25" s="322"/>
      <c r="Z25" s="288"/>
      <c r="AA25" s="318"/>
      <c r="AB25" s="288"/>
      <c r="AC25" s="315"/>
      <c r="AD25" s="302"/>
      <c r="AE25" s="302"/>
      <c r="AF25" s="302"/>
      <c r="AG25" s="315"/>
      <c r="AH25" s="299"/>
      <c r="AI25" s="299"/>
      <c r="AJ25" s="315"/>
    </row>
    <row r="26" spans="1:36" ht="63.75" x14ac:dyDescent="0.25">
      <c r="A26" s="1"/>
      <c r="B26" s="293"/>
      <c r="C26" s="293"/>
      <c r="D26" s="293"/>
      <c r="E26" s="293"/>
      <c r="F26" s="293"/>
      <c r="G26" s="293"/>
      <c r="H26" s="293"/>
      <c r="I26" s="293"/>
      <c r="J26" s="18" t="s">
        <v>212</v>
      </c>
      <c r="K26" s="18" t="s">
        <v>213</v>
      </c>
      <c r="L26" s="18" t="s">
        <v>214</v>
      </c>
      <c r="M26" s="18">
        <v>258</v>
      </c>
      <c r="N26" s="289"/>
      <c r="O26" s="293"/>
      <c r="P26" s="291"/>
      <c r="Q26" s="291"/>
      <c r="R26" s="291"/>
      <c r="S26" s="291"/>
      <c r="T26" s="293"/>
      <c r="U26" s="289"/>
      <c r="V26" s="289"/>
      <c r="W26" s="323"/>
      <c r="X26" s="323"/>
      <c r="Y26" s="323"/>
      <c r="Z26" s="289"/>
      <c r="AA26" s="319"/>
      <c r="AB26" s="289"/>
      <c r="AC26" s="316"/>
      <c r="AD26" s="303"/>
      <c r="AE26" s="303"/>
      <c r="AF26" s="303"/>
      <c r="AG26" s="316"/>
      <c r="AH26" s="300"/>
      <c r="AI26" s="300"/>
      <c r="AJ26" s="316"/>
    </row>
    <row r="27" spans="1:36" ht="114.75" x14ac:dyDescent="0.25">
      <c r="A27" s="1"/>
      <c r="B27" s="287" t="s">
        <v>223</v>
      </c>
      <c r="C27" s="287" t="s">
        <v>224</v>
      </c>
      <c r="D27" s="287" t="s">
        <v>189</v>
      </c>
      <c r="E27" s="287" t="s">
        <v>190</v>
      </c>
      <c r="F27" s="287" t="s">
        <v>224</v>
      </c>
      <c r="G27" s="287" t="s">
        <v>191</v>
      </c>
      <c r="H27" s="287" t="s">
        <v>79</v>
      </c>
      <c r="I27" s="287" t="s">
        <v>79</v>
      </c>
      <c r="J27" s="18" t="s">
        <v>192</v>
      </c>
      <c r="K27" s="18" t="s">
        <v>193</v>
      </c>
      <c r="L27" s="18" t="s">
        <v>194</v>
      </c>
      <c r="M27" s="18">
        <v>14.446999999999999</v>
      </c>
      <c r="N27" s="287" t="s">
        <v>195</v>
      </c>
      <c r="O27" s="287" t="s">
        <v>225</v>
      </c>
      <c r="P27" s="311" t="s">
        <v>197</v>
      </c>
      <c r="Q27" s="311" t="s">
        <v>85</v>
      </c>
      <c r="R27" s="311" t="s">
        <v>86</v>
      </c>
      <c r="S27" s="311" t="s">
        <v>135</v>
      </c>
      <c r="T27" s="290">
        <f>U27+U33</f>
        <v>8350513.3300000001</v>
      </c>
      <c r="U27" s="290">
        <v>6758500</v>
      </c>
      <c r="V27" s="290">
        <v>6758500</v>
      </c>
      <c r="W27" s="321" t="s">
        <v>136</v>
      </c>
      <c r="X27" s="321" t="s">
        <v>136</v>
      </c>
      <c r="Y27" s="321" t="s">
        <v>136</v>
      </c>
      <c r="Z27" s="287" t="s">
        <v>136</v>
      </c>
      <c r="AA27" s="317" t="s">
        <v>136</v>
      </c>
      <c r="AB27" s="290">
        <v>11154125.800000001</v>
      </c>
      <c r="AC27" s="301" t="s">
        <v>198</v>
      </c>
      <c r="AD27" s="301" t="s">
        <v>136</v>
      </c>
      <c r="AE27" s="301" t="s">
        <v>136</v>
      </c>
      <c r="AF27" s="335">
        <v>6758500</v>
      </c>
      <c r="AG27" s="324" t="s">
        <v>136</v>
      </c>
      <c r="AH27" s="298" t="s">
        <v>164</v>
      </c>
      <c r="AI27" s="336" t="s">
        <v>511</v>
      </c>
      <c r="AJ27" s="314">
        <v>45379</v>
      </c>
    </row>
    <row r="28" spans="1:36" ht="102" x14ac:dyDescent="0.25">
      <c r="A28" s="1"/>
      <c r="B28" s="288"/>
      <c r="C28" s="288"/>
      <c r="D28" s="288"/>
      <c r="E28" s="288"/>
      <c r="F28" s="288"/>
      <c r="G28" s="288"/>
      <c r="H28" s="288"/>
      <c r="I28" s="288"/>
      <c r="J28" s="18" t="s">
        <v>200</v>
      </c>
      <c r="K28" s="18" t="s">
        <v>201</v>
      </c>
      <c r="L28" s="18" t="s">
        <v>194</v>
      </c>
      <c r="M28" s="18">
        <v>17.399000000000001</v>
      </c>
      <c r="N28" s="288"/>
      <c r="O28" s="288"/>
      <c r="P28" s="312"/>
      <c r="Q28" s="312"/>
      <c r="R28" s="312"/>
      <c r="S28" s="312"/>
      <c r="T28" s="325"/>
      <c r="U28" s="288"/>
      <c r="V28" s="288"/>
      <c r="W28" s="322"/>
      <c r="X28" s="322"/>
      <c r="Y28" s="322"/>
      <c r="Z28" s="288"/>
      <c r="AA28" s="318"/>
      <c r="AB28" s="288"/>
      <c r="AC28" s="315"/>
      <c r="AD28" s="302"/>
      <c r="AE28" s="302"/>
      <c r="AF28" s="315"/>
      <c r="AG28" s="315"/>
      <c r="AH28" s="299"/>
      <c r="AI28" s="337"/>
      <c r="AJ28" s="333"/>
    </row>
    <row r="29" spans="1:36" ht="102" x14ac:dyDescent="0.25">
      <c r="A29" s="1"/>
      <c r="B29" s="288"/>
      <c r="C29" s="288"/>
      <c r="D29" s="288"/>
      <c r="E29" s="288"/>
      <c r="F29" s="288"/>
      <c r="G29" s="288"/>
      <c r="H29" s="288"/>
      <c r="I29" s="288"/>
      <c r="J29" s="18" t="s">
        <v>202</v>
      </c>
      <c r="K29" s="18" t="s">
        <v>203</v>
      </c>
      <c r="L29" s="18" t="s">
        <v>92</v>
      </c>
      <c r="M29" s="18">
        <v>725</v>
      </c>
      <c r="N29" s="288"/>
      <c r="O29" s="288"/>
      <c r="P29" s="312"/>
      <c r="Q29" s="312"/>
      <c r="R29" s="312"/>
      <c r="S29" s="312"/>
      <c r="T29" s="325"/>
      <c r="U29" s="288"/>
      <c r="V29" s="288"/>
      <c r="W29" s="322"/>
      <c r="X29" s="322"/>
      <c r="Y29" s="322"/>
      <c r="Z29" s="288"/>
      <c r="AA29" s="318"/>
      <c r="AB29" s="288"/>
      <c r="AC29" s="315"/>
      <c r="AD29" s="302"/>
      <c r="AE29" s="302"/>
      <c r="AF29" s="315"/>
      <c r="AG29" s="315"/>
      <c r="AH29" s="299"/>
      <c r="AI29" s="337"/>
      <c r="AJ29" s="333"/>
    </row>
    <row r="30" spans="1:36" ht="76.5" x14ac:dyDescent="0.25">
      <c r="A30" s="1"/>
      <c r="B30" s="288"/>
      <c r="C30" s="288"/>
      <c r="D30" s="288"/>
      <c r="E30" s="288"/>
      <c r="F30" s="288"/>
      <c r="G30" s="288"/>
      <c r="H30" s="288"/>
      <c r="I30" s="288"/>
      <c r="J30" s="18" t="s">
        <v>206</v>
      </c>
      <c r="K30" s="18" t="s">
        <v>207</v>
      </c>
      <c r="L30" s="18" t="s">
        <v>208</v>
      </c>
      <c r="M30" s="123">
        <v>40</v>
      </c>
      <c r="N30" s="288"/>
      <c r="O30" s="288"/>
      <c r="P30" s="312"/>
      <c r="Q30" s="312"/>
      <c r="R30" s="312"/>
      <c r="S30" s="312"/>
      <c r="T30" s="325"/>
      <c r="U30" s="288"/>
      <c r="V30" s="288"/>
      <c r="W30" s="322"/>
      <c r="X30" s="322"/>
      <c r="Y30" s="322"/>
      <c r="Z30" s="288"/>
      <c r="AA30" s="318"/>
      <c r="AB30" s="288"/>
      <c r="AC30" s="315"/>
      <c r="AD30" s="302"/>
      <c r="AE30" s="302"/>
      <c r="AF30" s="315"/>
      <c r="AG30" s="315"/>
      <c r="AH30" s="299"/>
      <c r="AI30" s="337"/>
      <c r="AJ30" s="333"/>
    </row>
    <row r="31" spans="1:36" ht="102" x14ac:dyDescent="0.25">
      <c r="A31" s="1"/>
      <c r="B31" s="288"/>
      <c r="C31" s="288"/>
      <c r="D31" s="288"/>
      <c r="E31" s="288"/>
      <c r="F31" s="288"/>
      <c r="G31" s="288"/>
      <c r="H31" s="288"/>
      <c r="I31" s="288"/>
      <c r="J31" s="18" t="s">
        <v>204</v>
      </c>
      <c r="K31" s="18" t="s">
        <v>205</v>
      </c>
      <c r="L31" s="18" t="s">
        <v>92</v>
      </c>
      <c r="M31" s="131">
        <v>3672</v>
      </c>
      <c r="N31" s="288"/>
      <c r="O31" s="288"/>
      <c r="P31" s="312"/>
      <c r="Q31" s="312"/>
      <c r="R31" s="312"/>
      <c r="S31" s="312"/>
      <c r="T31" s="325"/>
      <c r="U31" s="288"/>
      <c r="V31" s="288"/>
      <c r="W31" s="322"/>
      <c r="X31" s="322"/>
      <c r="Y31" s="322"/>
      <c r="Z31" s="288"/>
      <c r="AA31" s="318"/>
      <c r="AB31" s="288"/>
      <c r="AC31" s="315"/>
      <c r="AD31" s="302"/>
      <c r="AE31" s="302"/>
      <c r="AF31" s="315"/>
      <c r="AG31" s="315"/>
      <c r="AH31" s="299"/>
      <c r="AI31" s="337"/>
      <c r="AJ31" s="333"/>
    </row>
    <row r="32" spans="1:36" ht="63.75" x14ac:dyDescent="0.25">
      <c r="A32" s="1"/>
      <c r="B32" s="288"/>
      <c r="C32" s="289"/>
      <c r="D32" s="289"/>
      <c r="E32" s="289"/>
      <c r="F32" s="289"/>
      <c r="G32" s="289"/>
      <c r="H32" s="289"/>
      <c r="I32" s="289"/>
      <c r="J32" s="18" t="s">
        <v>212</v>
      </c>
      <c r="K32" s="18" t="s">
        <v>213</v>
      </c>
      <c r="L32" s="18" t="s">
        <v>214</v>
      </c>
      <c r="M32" s="131">
        <v>2979</v>
      </c>
      <c r="N32" s="289"/>
      <c r="O32" s="289"/>
      <c r="P32" s="313"/>
      <c r="Q32" s="313"/>
      <c r="R32" s="313"/>
      <c r="S32" s="313"/>
      <c r="T32" s="325"/>
      <c r="U32" s="289"/>
      <c r="V32" s="289"/>
      <c r="W32" s="323"/>
      <c r="X32" s="323"/>
      <c r="Y32" s="323"/>
      <c r="Z32" s="289"/>
      <c r="AA32" s="319"/>
      <c r="AB32" s="289"/>
      <c r="AC32" s="316"/>
      <c r="AD32" s="303"/>
      <c r="AE32" s="303"/>
      <c r="AF32" s="316"/>
      <c r="AG32" s="316"/>
      <c r="AH32" s="299"/>
      <c r="AI32" s="337"/>
      <c r="AJ32" s="333"/>
    </row>
    <row r="33" spans="1:36" ht="114.75" x14ac:dyDescent="0.25">
      <c r="A33" s="1"/>
      <c r="B33" s="288"/>
      <c r="C33" s="287" t="s">
        <v>226</v>
      </c>
      <c r="D33" s="287" t="s">
        <v>189</v>
      </c>
      <c r="E33" s="287" t="s">
        <v>190</v>
      </c>
      <c r="F33" s="287" t="s">
        <v>226</v>
      </c>
      <c r="G33" s="287" t="s">
        <v>191</v>
      </c>
      <c r="H33" s="287" t="s">
        <v>79</v>
      </c>
      <c r="I33" s="287" t="s">
        <v>79</v>
      </c>
      <c r="J33" s="18" t="s">
        <v>192</v>
      </c>
      <c r="K33" s="18" t="s">
        <v>193</v>
      </c>
      <c r="L33" s="18" t="s">
        <v>194</v>
      </c>
      <c r="M33" s="18">
        <v>3.7</v>
      </c>
      <c r="N33" s="287" t="s">
        <v>195</v>
      </c>
      <c r="O33" s="287" t="s">
        <v>227</v>
      </c>
      <c r="P33" s="311" t="s">
        <v>197</v>
      </c>
      <c r="Q33" s="311" t="s">
        <v>85</v>
      </c>
      <c r="R33" s="311" t="s">
        <v>86</v>
      </c>
      <c r="S33" s="311" t="s">
        <v>135</v>
      </c>
      <c r="T33" s="325"/>
      <c r="U33" s="294">
        <v>1592013.33</v>
      </c>
      <c r="V33" s="294">
        <v>1592013.33</v>
      </c>
      <c r="W33" s="321" t="s">
        <v>136</v>
      </c>
      <c r="X33" s="321" t="s">
        <v>136</v>
      </c>
      <c r="Y33" s="321" t="s">
        <v>136</v>
      </c>
      <c r="Z33" s="287" t="s">
        <v>136</v>
      </c>
      <c r="AA33" s="317" t="s">
        <v>136</v>
      </c>
      <c r="AB33" s="294">
        <v>3246960.03</v>
      </c>
      <c r="AC33" s="301" t="s">
        <v>198</v>
      </c>
      <c r="AD33" s="301" t="s">
        <v>136</v>
      </c>
      <c r="AE33" s="301" t="s">
        <v>136</v>
      </c>
      <c r="AF33" s="301">
        <v>1592013.33</v>
      </c>
      <c r="AG33" s="324" t="s">
        <v>136</v>
      </c>
      <c r="AH33" s="299"/>
      <c r="AI33" s="337"/>
      <c r="AJ33" s="333"/>
    </row>
    <row r="34" spans="1:36" ht="102" x14ac:dyDescent="0.25">
      <c r="A34" s="1"/>
      <c r="B34" s="288"/>
      <c r="C34" s="288"/>
      <c r="D34" s="288"/>
      <c r="E34" s="288"/>
      <c r="F34" s="288"/>
      <c r="G34" s="288"/>
      <c r="H34" s="288"/>
      <c r="I34" s="288"/>
      <c r="J34" s="18" t="s">
        <v>200</v>
      </c>
      <c r="K34" s="18" t="s">
        <v>201</v>
      </c>
      <c r="L34" s="18" t="s">
        <v>194</v>
      </c>
      <c r="M34" s="18">
        <v>8.1</v>
      </c>
      <c r="N34" s="288"/>
      <c r="O34" s="288"/>
      <c r="P34" s="312"/>
      <c r="Q34" s="312"/>
      <c r="R34" s="312"/>
      <c r="S34" s="312"/>
      <c r="T34" s="325"/>
      <c r="U34" s="295"/>
      <c r="V34" s="295"/>
      <c r="W34" s="322"/>
      <c r="X34" s="322"/>
      <c r="Y34" s="322"/>
      <c r="Z34" s="288"/>
      <c r="AA34" s="318"/>
      <c r="AB34" s="295"/>
      <c r="AC34" s="315"/>
      <c r="AD34" s="302"/>
      <c r="AE34" s="302"/>
      <c r="AF34" s="302"/>
      <c r="AG34" s="315"/>
      <c r="AH34" s="299"/>
      <c r="AI34" s="337"/>
      <c r="AJ34" s="333"/>
    </row>
    <row r="35" spans="1:36" ht="63.75" x14ac:dyDescent="0.25">
      <c r="A35" s="1"/>
      <c r="B35" s="288"/>
      <c r="C35" s="288"/>
      <c r="D35" s="288"/>
      <c r="E35" s="288"/>
      <c r="F35" s="288"/>
      <c r="G35" s="288"/>
      <c r="H35" s="288"/>
      <c r="I35" s="288"/>
      <c r="J35" s="18" t="s">
        <v>212</v>
      </c>
      <c r="K35" s="18" t="s">
        <v>213</v>
      </c>
      <c r="L35" s="18" t="s">
        <v>214</v>
      </c>
      <c r="M35" s="18">
        <v>607</v>
      </c>
      <c r="N35" s="288"/>
      <c r="O35" s="288"/>
      <c r="P35" s="312"/>
      <c r="Q35" s="312"/>
      <c r="R35" s="312"/>
      <c r="S35" s="312"/>
      <c r="T35" s="325"/>
      <c r="U35" s="295"/>
      <c r="V35" s="295"/>
      <c r="W35" s="322"/>
      <c r="X35" s="322"/>
      <c r="Y35" s="322"/>
      <c r="Z35" s="288"/>
      <c r="AA35" s="318"/>
      <c r="AB35" s="295"/>
      <c r="AC35" s="315"/>
      <c r="AD35" s="302"/>
      <c r="AE35" s="302"/>
      <c r="AF35" s="302"/>
      <c r="AG35" s="315"/>
      <c r="AH35" s="299"/>
      <c r="AI35" s="337"/>
      <c r="AJ35" s="333"/>
    </row>
    <row r="36" spans="1:36" ht="76.5" x14ac:dyDescent="0.25">
      <c r="A36" s="1"/>
      <c r="B36" s="288"/>
      <c r="C36" s="288"/>
      <c r="D36" s="288"/>
      <c r="E36" s="288"/>
      <c r="F36" s="288"/>
      <c r="G36" s="288"/>
      <c r="H36" s="288"/>
      <c r="I36" s="288"/>
      <c r="J36" s="18" t="s">
        <v>206</v>
      </c>
      <c r="K36" s="18" t="s">
        <v>207</v>
      </c>
      <c r="L36" s="18" t="s">
        <v>208</v>
      </c>
      <c r="M36" s="18">
        <v>1920</v>
      </c>
      <c r="N36" s="288"/>
      <c r="O36" s="288"/>
      <c r="P36" s="312"/>
      <c r="Q36" s="312"/>
      <c r="R36" s="312"/>
      <c r="S36" s="312"/>
      <c r="T36" s="325"/>
      <c r="U36" s="295"/>
      <c r="V36" s="295"/>
      <c r="W36" s="322"/>
      <c r="X36" s="322"/>
      <c r="Y36" s="322"/>
      <c r="Z36" s="288"/>
      <c r="AA36" s="318"/>
      <c r="AB36" s="295"/>
      <c r="AC36" s="315"/>
      <c r="AD36" s="302"/>
      <c r="AE36" s="302"/>
      <c r="AF36" s="302"/>
      <c r="AG36" s="315"/>
      <c r="AH36" s="299"/>
      <c r="AI36" s="337"/>
      <c r="AJ36" s="333"/>
    </row>
    <row r="37" spans="1:36" ht="102" x14ac:dyDescent="0.25">
      <c r="A37" s="1"/>
      <c r="B37" s="288"/>
      <c r="C37" s="288"/>
      <c r="D37" s="288"/>
      <c r="E37" s="288"/>
      <c r="F37" s="288"/>
      <c r="G37" s="288"/>
      <c r="H37" s="288"/>
      <c r="I37" s="288"/>
      <c r="J37" s="18" t="s">
        <v>204</v>
      </c>
      <c r="K37" s="18" t="s">
        <v>205</v>
      </c>
      <c r="L37" s="18" t="s">
        <v>92</v>
      </c>
      <c r="M37" s="18">
        <v>562</v>
      </c>
      <c r="N37" s="288"/>
      <c r="O37" s="288"/>
      <c r="P37" s="312"/>
      <c r="Q37" s="312"/>
      <c r="R37" s="312"/>
      <c r="S37" s="312"/>
      <c r="T37" s="325"/>
      <c r="U37" s="295"/>
      <c r="V37" s="295"/>
      <c r="W37" s="322"/>
      <c r="X37" s="322"/>
      <c r="Y37" s="322"/>
      <c r="Z37" s="288"/>
      <c r="AA37" s="318"/>
      <c r="AB37" s="295"/>
      <c r="AC37" s="315"/>
      <c r="AD37" s="302"/>
      <c r="AE37" s="302"/>
      <c r="AF37" s="302"/>
      <c r="AG37" s="315"/>
      <c r="AH37" s="299"/>
      <c r="AI37" s="337"/>
      <c r="AJ37" s="333"/>
    </row>
    <row r="38" spans="1:36" ht="102" x14ac:dyDescent="0.25">
      <c r="A38" s="1"/>
      <c r="B38" s="289"/>
      <c r="C38" s="289"/>
      <c r="D38" s="289"/>
      <c r="E38" s="289"/>
      <c r="F38" s="289"/>
      <c r="G38" s="289"/>
      <c r="H38" s="289"/>
      <c r="I38" s="289"/>
      <c r="J38" s="18" t="s">
        <v>202</v>
      </c>
      <c r="K38" s="18" t="s">
        <v>203</v>
      </c>
      <c r="L38" s="18" t="s">
        <v>92</v>
      </c>
      <c r="M38" s="18">
        <v>6513</v>
      </c>
      <c r="N38" s="289"/>
      <c r="O38" s="289"/>
      <c r="P38" s="313"/>
      <c r="Q38" s="313"/>
      <c r="R38" s="313"/>
      <c r="S38" s="313"/>
      <c r="T38" s="326"/>
      <c r="U38" s="296"/>
      <c r="V38" s="296"/>
      <c r="W38" s="323"/>
      <c r="X38" s="323"/>
      <c r="Y38" s="323"/>
      <c r="Z38" s="289"/>
      <c r="AA38" s="319"/>
      <c r="AB38" s="296"/>
      <c r="AC38" s="316"/>
      <c r="AD38" s="303"/>
      <c r="AE38" s="303"/>
      <c r="AF38" s="303"/>
      <c r="AG38" s="316"/>
      <c r="AH38" s="300"/>
      <c r="AI38" s="338"/>
      <c r="AJ38" s="334"/>
    </row>
    <row r="39" spans="1:36" ht="63.75" x14ac:dyDescent="0.25">
      <c r="B39" s="330" t="s">
        <v>489</v>
      </c>
      <c r="C39" s="287" t="s">
        <v>490</v>
      </c>
      <c r="D39" s="327" t="s">
        <v>491</v>
      </c>
      <c r="E39" s="327" t="s">
        <v>492</v>
      </c>
      <c r="F39" s="327" t="s">
        <v>490</v>
      </c>
      <c r="G39" s="327" t="s">
        <v>493</v>
      </c>
      <c r="H39" s="327" t="s">
        <v>79</v>
      </c>
      <c r="I39" s="327" t="s">
        <v>79</v>
      </c>
      <c r="J39" s="18" t="s">
        <v>494</v>
      </c>
      <c r="K39" s="18" t="s">
        <v>495</v>
      </c>
      <c r="L39" s="18" t="s">
        <v>496</v>
      </c>
      <c r="M39" s="122">
        <v>177988.12</v>
      </c>
      <c r="N39" s="327" t="s">
        <v>82</v>
      </c>
      <c r="O39" s="327" t="s">
        <v>102</v>
      </c>
      <c r="P39" s="330" t="s">
        <v>197</v>
      </c>
      <c r="Q39" s="330" t="s">
        <v>85</v>
      </c>
      <c r="R39" s="330" t="s">
        <v>86</v>
      </c>
      <c r="S39" s="342" t="s">
        <v>135</v>
      </c>
      <c r="T39" s="345">
        <v>173400</v>
      </c>
      <c r="U39" s="339">
        <v>173400</v>
      </c>
      <c r="V39" s="339">
        <v>173400</v>
      </c>
      <c r="W39" s="327" t="s">
        <v>136</v>
      </c>
      <c r="X39" s="327" t="s">
        <v>136</v>
      </c>
      <c r="Y39" s="327" t="s">
        <v>136</v>
      </c>
      <c r="Z39" s="327" t="s">
        <v>136</v>
      </c>
      <c r="AA39" s="352" t="s">
        <v>136</v>
      </c>
      <c r="AB39" s="339">
        <v>30600</v>
      </c>
      <c r="AC39" s="330" t="s">
        <v>198</v>
      </c>
      <c r="AD39" s="330" t="s">
        <v>136</v>
      </c>
      <c r="AE39" s="330" t="s">
        <v>136</v>
      </c>
      <c r="AF39" s="339">
        <v>173400</v>
      </c>
      <c r="AG39" s="330" t="s">
        <v>136</v>
      </c>
      <c r="AH39" s="349" t="s">
        <v>371</v>
      </c>
      <c r="AI39" s="349" t="s">
        <v>221</v>
      </c>
      <c r="AJ39" s="348">
        <v>45462</v>
      </c>
    </row>
    <row r="40" spans="1:36" ht="51" x14ac:dyDescent="0.25">
      <c r="B40" s="331"/>
      <c r="C40" s="288"/>
      <c r="D40" s="328"/>
      <c r="E40" s="328"/>
      <c r="F40" s="328"/>
      <c r="G40" s="328"/>
      <c r="H40" s="328"/>
      <c r="I40" s="328"/>
      <c r="J40" s="18" t="s">
        <v>497</v>
      </c>
      <c r="K40" s="18" t="s">
        <v>498</v>
      </c>
      <c r="L40" s="18" t="s">
        <v>499</v>
      </c>
      <c r="M40" s="18">
        <v>302</v>
      </c>
      <c r="N40" s="328"/>
      <c r="O40" s="328"/>
      <c r="P40" s="331"/>
      <c r="Q40" s="331"/>
      <c r="R40" s="331"/>
      <c r="S40" s="343"/>
      <c r="T40" s="346"/>
      <c r="U40" s="340"/>
      <c r="V40" s="340"/>
      <c r="W40" s="328"/>
      <c r="X40" s="328"/>
      <c r="Y40" s="328"/>
      <c r="Z40" s="328"/>
      <c r="AA40" s="353"/>
      <c r="AB40" s="340"/>
      <c r="AC40" s="331"/>
      <c r="AD40" s="331"/>
      <c r="AE40" s="331"/>
      <c r="AF40" s="340"/>
      <c r="AG40" s="331"/>
      <c r="AH40" s="350"/>
      <c r="AI40" s="350"/>
      <c r="AJ40" s="348"/>
    </row>
    <row r="41" spans="1:36" ht="89.25" x14ac:dyDescent="0.25">
      <c r="B41" s="332"/>
      <c r="C41" s="289"/>
      <c r="D41" s="329"/>
      <c r="E41" s="329"/>
      <c r="F41" s="329"/>
      <c r="G41" s="329"/>
      <c r="H41" s="329"/>
      <c r="I41" s="329"/>
      <c r="J41" s="18" t="s">
        <v>500</v>
      </c>
      <c r="K41" s="18" t="s">
        <v>501</v>
      </c>
      <c r="L41" s="18" t="s">
        <v>147</v>
      </c>
      <c r="M41" s="18">
        <v>1</v>
      </c>
      <c r="N41" s="329"/>
      <c r="O41" s="329"/>
      <c r="P41" s="332"/>
      <c r="Q41" s="332"/>
      <c r="R41" s="332"/>
      <c r="S41" s="344"/>
      <c r="T41" s="347"/>
      <c r="U41" s="341"/>
      <c r="V41" s="341"/>
      <c r="W41" s="329"/>
      <c r="X41" s="329"/>
      <c r="Y41" s="329"/>
      <c r="Z41" s="329"/>
      <c r="AA41" s="354"/>
      <c r="AB41" s="341"/>
      <c r="AC41" s="332"/>
      <c r="AD41" s="332"/>
      <c r="AE41" s="332"/>
      <c r="AF41" s="341"/>
      <c r="AG41" s="332"/>
      <c r="AH41" s="351"/>
      <c r="AI41" s="351"/>
      <c r="AJ41" s="348"/>
    </row>
    <row r="42" spans="1:36" ht="63.75" x14ac:dyDescent="0.25">
      <c r="B42" s="330" t="s">
        <v>502</v>
      </c>
      <c r="C42" s="287" t="s">
        <v>503</v>
      </c>
      <c r="D42" s="327" t="s">
        <v>491</v>
      </c>
      <c r="E42" s="327" t="s">
        <v>492</v>
      </c>
      <c r="F42" s="327" t="s">
        <v>503</v>
      </c>
      <c r="G42" s="327" t="s">
        <v>493</v>
      </c>
      <c r="H42" s="327" t="s">
        <v>79</v>
      </c>
      <c r="I42" s="327" t="s">
        <v>79</v>
      </c>
      <c r="J42" s="123" t="s">
        <v>494</v>
      </c>
      <c r="K42" s="123" t="s">
        <v>495</v>
      </c>
      <c r="L42" s="123" t="s">
        <v>496</v>
      </c>
      <c r="M42" s="124">
        <v>260010</v>
      </c>
      <c r="N42" s="327" t="s">
        <v>195</v>
      </c>
      <c r="O42" s="327" t="s">
        <v>504</v>
      </c>
      <c r="P42" s="330" t="s">
        <v>197</v>
      </c>
      <c r="Q42" s="330" t="s">
        <v>85</v>
      </c>
      <c r="R42" s="330" t="s">
        <v>86</v>
      </c>
      <c r="S42" s="342" t="s">
        <v>135</v>
      </c>
      <c r="T42" s="339">
        <v>245565</v>
      </c>
      <c r="U42" s="359">
        <v>245565</v>
      </c>
      <c r="V42" s="339">
        <v>245565</v>
      </c>
      <c r="W42" s="327" t="s">
        <v>136</v>
      </c>
      <c r="X42" s="327" t="s">
        <v>136</v>
      </c>
      <c r="Y42" s="327" t="s">
        <v>136</v>
      </c>
      <c r="Z42" s="327" t="s">
        <v>136</v>
      </c>
      <c r="AA42" s="352" t="s">
        <v>136</v>
      </c>
      <c r="AB42" s="339">
        <v>43335</v>
      </c>
      <c r="AC42" s="330" t="s">
        <v>198</v>
      </c>
      <c r="AD42" s="330" t="s">
        <v>136</v>
      </c>
      <c r="AE42" s="330" t="s">
        <v>136</v>
      </c>
      <c r="AF42" s="339">
        <v>245565</v>
      </c>
      <c r="AG42" s="330" t="s">
        <v>136</v>
      </c>
      <c r="AH42" s="349" t="s">
        <v>506</v>
      </c>
      <c r="AI42" s="349" t="s">
        <v>548</v>
      </c>
      <c r="AJ42" s="355" t="s">
        <v>136</v>
      </c>
    </row>
    <row r="43" spans="1:36" ht="51" x14ac:dyDescent="0.25">
      <c r="B43" s="331"/>
      <c r="C43" s="288"/>
      <c r="D43" s="328"/>
      <c r="E43" s="328"/>
      <c r="F43" s="328"/>
      <c r="G43" s="328"/>
      <c r="H43" s="328"/>
      <c r="I43" s="328"/>
      <c r="J43" s="125" t="s">
        <v>497</v>
      </c>
      <c r="K43" s="125" t="s">
        <v>498</v>
      </c>
      <c r="L43" s="125" t="s">
        <v>499</v>
      </c>
      <c r="M43" s="125">
        <v>250</v>
      </c>
      <c r="N43" s="328"/>
      <c r="O43" s="328"/>
      <c r="P43" s="331"/>
      <c r="Q43" s="331"/>
      <c r="R43" s="331"/>
      <c r="S43" s="343"/>
      <c r="T43" s="340"/>
      <c r="U43" s="360"/>
      <c r="V43" s="340"/>
      <c r="W43" s="328"/>
      <c r="X43" s="328"/>
      <c r="Y43" s="328"/>
      <c r="Z43" s="328"/>
      <c r="AA43" s="353"/>
      <c r="AB43" s="340"/>
      <c r="AC43" s="331"/>
      <c r="AD43" s="331"/>
      <c r="AE43" s="331"/>
      <c r="AF43" s="340"/>
      <c r="AG43" s="331"/>
      <c r="AH43" s="350"/>
      <c r="AI43" s="350"/>
      <c r="AJ43" s="355"/>
    </row>
    <row r="44" spans="1:36" ht="89.25" x14ac:dyDescent="0.25">
      <c r="B44" s="332"/>
      <c r="C44" s="289"/>
      <c r="D44" s="329"/>
      <c r="E44" s="329"/>
      <c r="F44" s="329"/>
      <c r="G44" s="329"/>
      <c r="H44" s="329"/>
      <c r="I44" s="329"/>
      <c r="J44" s="18" t="s">
        <v>500</v>
      </c>
      <c r="K44" s="18" t="s">
        <v>501</v>
      </c>
      <c r="L44" s="18" t="s">
        <v>147</v>
      </c>
      <c r="M44" s="18">
        <v>1</v>
      </c>
      <c r="N44" s="329"/>
      <c r="O44" s="329"/>
      <c r="P44" s="332"/>
      <c r="Q44" s="332"/>
      <c r="R44" s="332"/>
      <c r="S44" s="344"/>
      <c r="T44" s="341"/>
      <c r="U44" s="361"/>
      <c r="V44" s="341"/>
      <c r="W44" s="329"/>
      <c r="X44" s="329"/>
      <c r="Y44" s="329"/>
      <c r="Z44" s="329"/>
      <c r="AA44" s="354"/>
      <c r="AB44" s="341"/>
      <c r="AC44" s="332"/>
      <c r="AD44" s="332"/>
      <c r="AE44" s="332"/>
      <c r="AF44" s="341"/>
      <c r="AG44" s="332"/>
      <c r="AH44" s="351"/>
      <c r="AI44" s="351"/>
      <c r="AJ44" s="355"/>
    </row>
    <row r="45" spans="1:36" ht="63.75" x14ac:dyDescent="0.25">
      <c r="B45" s="330" t="s">
        <v>507</v>
      </c>
      <c r="C45" s="356" t="s">
        <v>508</v>
      </c>
      <c r="D45" s="327" t="s">
        <v>491</v>
      </c>
      <c r="E45" s="327" t="s">
        <v>492</v>
      </c>
      <c r="F45" s="327" t="s">
        <v>508</v>
      </c>
      <c r="G45" s="327" t="s">
        <v>493</v>
      </c>
      <c r="H45" s="327" t="s">
        <v>79</v>
      </c>
      <c r="I45" s="327" t="s">
        <v>79</v>
      </c>
      <c r="J45" s="18" t="s">
        <v>494</v>
      </c>
      <c r="K45" s="18" t="s">
        <v>495</v>
      </c>
      <c r="L45" s="18" t="s">
        <v>496</v>
      </c>
      <c r="M45" s="122">
        <v>990000</v>
      </c>
      <c r="N45" s="327" t="s">
        <v>195</v>
      </c>
      <c r="O45" s="327" t="s">
        <v>504</v>
      </c>
      <c r="P45" s="330" t="s">
        <v>197</v>
      </c>
      <c r="Q45" s="330" t="s">
        <v>85</v>
      </c>
      <c r="R45" s="330" t="s">
        <v>86</v>
      </c>
      <c r="S45" s="342" t="s">
        <v>135</v>
      </c>
      <c r="T45" s="339">
        <v>935000</v>
      </c>
      <c r="U45" s="339">
        <v>935000</v>
      </c>
      <c r="V45" s="339">
        <v>935000</v>
      </c>
      <c r="W45" s="327" t="s">
        <v>136</v>
      </c>
      <c r="X45" s="327" t="s">
        <v>136</v>
      </c>
      <c r="Y45" s="327" t="s">
        <v>136</v>
      </c>
      <c r="Z45" s="327" t="s">
        <v>136</v>
      </c>
      <c r="AA45" s="352" t="s">
        <v>136</v>
      </c>
      <c r="AB45" s="339">
        <v>165000</v>
      </c>
      <c r="AC45" s="330" t="s">
        <v>198</v>
      </c>
      <c r="AD45" s="330" t="s">
        <v>136</v>
      </c>
      <c r="AE45" s="330" t="s">
        <v>136</v>
      </c>
      <c r="AF45" s="339">
        <v>935000</v>
      </c>
      <c r="AG45" s="330" t="s">
        <v>136</v>
      </c>
      <c r="AH45" s="349" t="s">
        <v>221</v>
      </c>
      <c r="AI45" s="349" t="s">
        <v>548</v>
      </c>
      <c r="AJ45" s="348">
        <v>45532</v>
      </c>
    </row>
    <row r="46" spans="1:36" ht="51" x14ac:dyDescent="0.25">
      <c r="B46" s="331"/>
      <c r="C46" s="357"/>
      <c r="D46" s="328"/>
      <c r="E46" s="328"/>
      <c r="F46" s="328"/>
      <c r="G46" s="328"/>
      <c r="H46" s="328"/>
      <c r="I46" s="328"/>
      <c r="J46" s="18" t="s">
        <v>497</v>
      </c>
      <c r="K46" s="18" t="s">
        <v>498</v>
      </c>
      <c r="L46" s="18" t="s">
        <v>499</v>
      </c>
      <c r="M46" s="18">
        <v>801</v>
      </c>
      <c r="N46" s="328"/>
      <c r="O46" s="328"/>
      <c r="P46" s="331"/>
      <c r="Q46" s="331"/>
      <c r="R46" s="331"/>
      <c r="S46" s="343"/>
      <c r="T46" s="340"/>
      <c r="U46" s="340"/>
      <c r="V46" s="340"/>
      <c r="W46" s="328"/>
      <c r="X46" s="328"/>
      <c r="Y46" s="328"/>
      <c r="Z46" s="328"/>
      <c r="AA46" s="353"/>
      <c r="AB46" s="340"/>
      <c r="AC46" s="331"/>
      <c r="AD46" s="331"/>
      <c r="AE46" s="331"/>
      <c r="AF46" s="340"/>
      <c r="AG46" s="331"/>
      <c r="AH46" s="350"/>
      <c r="AI46" s="350"/>
      <c r="AJ46" s="355"/>
    </row>
    <row r="47" spans="1:36" ht="89.25" x14ac:dyDescent="0.25">
      <c r="B47" s="332"/>
      <c r="C47" s="358"/>
      <c r="D47" s="329"/>
      <c r="E47" s="329"/>
      <c r="F47" s="329"/>
      <c r="G47" s="329"/>
      <c r="H47" s="329"/>
      <c r="I47" s="329"/>
      <c r="J47" s="18" t="s">
        <v>500</v>
      </c>
      <c r="K47" s="18" t="s">
        <v>501</v>
      </c>
      <c r="L47" s="18" t="s">
        <v>147</v>
      </c>
      <c r="M47" s="18">
        <v>1</v>
      </c>
      <c r="N47" s="329"/>
      <c r="O47" s="329"/>
      <c r="P47" s="332"/>
      <c r="Q47" s="332"/>
      <c r="R47" s="332"/>
      <c r="S47" s="344"/>
      <c r="T47" s="341"/>
      <c r="U47" s="341"/>
      <c r="V47" s="341"/>
      <c r="W47" s="329"/>
      <c r="X47" s="329"/>
      <c r="Y47" s="329"/>
      <c r="Z47" s="329"/>
      <c r="AA47" s="354"/>
      <c r="AB47" s="341"/>
      <c r="AC47" s="332"/>
      <c r="AD47" s="332"/>
      <c r="AE47" s="332"/>
      <c r="AF47" s="341"/>
      <c r="AG47" s="332"/>
      <c r="AH47" s="351"/>
      <c r="AI47" s="351"/>
      <c r="AJ47" s="355"/>
    </row>
    <row r="48" spans="1:36" ht="63.75" x14ac:dyDescent="0.25">
      <c r="B48" s="330" t="s">
        <v>509</v>
      </c>
      <c r="C48" s="356" t="s">
        <v>510</v>
      </c>
      <c r="D48" s="327" t="s">
        <v>491</v>
      </c>
      <c r="E48" s="327" t="s">
        <v>492</v>
      </c>
      <c r="F48" s="327" t="s">
        <v>510</v>
      </c>
      <c r="G48" s="327" t="s">
        <v>493</v>
      </c>
      <c r="H48" s="327" t="s">
        <v>79</v>
      </c>
      <c r="I48" s="327" t="s">
        <v>79</v>
      </c>
      <c r="J48" s="18" t="s">
        <v>494</v>
      </c>
      <c r="K48" s="18" t="s">
        <v>495</v>
      </c>
      <c r="L48" s="18" t="s">
        <v>496</v>
      </c>
      <c r="M48" s="122">
        <v>1170675</v>
      </c>
      <c r="N48" s="327" t="s">
        <v>195</v>
      </c>
      <c r="O48" s="327" t="s">
        <v>504</v>
      </c>
      <c r="P48" s="330" t="s">
        <v>197</v>
      </c>
      <c r="Q48" s="330" t="s">
        <v>85</v>
      </c>
      <c r="R48" s="330" t="s">
        <v>86</v>
      </c>
      <c r="S48" s="342" t="s">
        <v>135</v>
      </c>
      <c r="T48" s="339">
        <v>1105637</v>
      </c>
      <c r="U48" s="339">
        <v>1105637</v>
      </c>
      <c r="V48" s="339">
        <v>1105637</v>
      </c>
      <c r="W48" s="327" t="s">
        <v>136</v>
      </c>
      <c r="X48" s="327" t="s">
        <v>136</v>
      </c>
      <c r="Y48" s="327" t="s">
        <v>136</v>
      </c>
      <c r="Z48" s="327" t="s">
        <v>136</v>
      </c>
      <c r="AA48" s="352" t="s">
        <v>136</v>
      </c>
      <c r="AB48" s="339">
        <v>195113</v>
      </c>
      <c r="AC48" s="330" t="s">
        <v>198</v>
      </c>
      <c r="AD48" s="330" t="s">
        <v>136</v>
      </c>
      <c r="AE48" s="330" t="s">
        <v>136</v>
      </c>
      <c r="AF48" s="339">
        <v>1105637</v>
      </c>
      <c r="AG48" s="330" t="s">
        <v>136</v>
      </c>
      <c r="AH48" s="349" t="s">
        <v>506</v>
      </c>
      <c r="AI48" s="349" t="s">
        <v>548</v>
      </c>
      <c r="AJ48" s="355" t="s">
        <v>136</v>
      </c>
    </row>
    <row r="49" spans="2:36" ht="51" x14ac:dyDescent="0.25">
      <c r="B49" s="331"/>
      <c r="C49" s="357"/>
      <c r="D49" s="328"/>
      <c r="E49" s="328"/>
      <c r="F49" s="328"/>
      <c r="G49" s="328"/>
      <c r="H49" s="328"/>
      <c r="I49" s="328"/>
      <c r="J49" s="18" t="s">
        <v>497</v>
      </c>
      <c r="K49" s="18" t="s">
        <v>498</v>
      </c>
      <c r="L49" s="18" t="s">
        <v>499</v>
      </c>
      <c r="M49" s="19">
        <v>580</v>
      </c>
      <c r="N49" s="328"/>
      <c r="O49" s="328"/>
      <c r="P49" s="331"/>
      <c r="Q49" s="331"/>
      <c r="R49" s="331"/>
      <c r="S49" s="343"/>
      <c r="T49" s="340"/>
      <c r="U49" s="340"/>
      <c r="V49" s="340"/>
      <c r="W49" s="328"/>
      <c r="X49" s="328"/>
      <c r="Y49" s="328"/>
      <c r="Z49" s="328"/>
      <c r="AA49" s="353"/>
      <c r="AB49" s="340"/>
      <c r="AC49" s="331"/>
      <c r="AD49" s="331"/>
      <c r="AE49" s="331"/>
      <c r="AF49" s="340"/>
      <c r="AG49" s="331"/>
      <c r="AH49" s="350"/>
      <c r="AI49" s="350"/>
      <c r="AJ49" s="355"/>
    </row>
    <row r="50" spans="2:36" ht="89.25" x14ac:dyDescent="0.25">
      <c r="B50" s="332"/>
      <c r="C50" s="358"/>
      <c r="D50" s="329"/>
      <c r="E50" s="329"/>
      <c r="F50" s="329"/>
      <c r="G50" s="329"/>
      <c r="H50" s="329"/>
      <c r="I50" s="329"/>
      <c r="J50" s="18" t="s">
        <v>500</v>
      </c>
      <c r="K50" s="18" t="s">
        <v>501</v>
      </c>
      <c r="L50" s="18" t="s">
        <v>147</v>
      </c>
      <c r="M50" s="18">
        <v>1</v>
      </c>
      <c r="N50" s="329"/>
      <c r="O50" s="329"/>
      <c r="P50" s="332"/>
      <c r="Q50" s="332"/>
      <c r="R50" s="332"/>
      <c r="S50" s="344"/>
      <c r="T50" s="341"/>
      <c r="U50" s="341"/>
      <c r="V50" s="341"/>
      <c r="W50" s="329"/>
      <c r="X50" s="329"/>
      <c r="Y50" s="329"/>
      <c r="Z50" s="329"/>
      <c r="AA50" s="354"/>
      <c r="AB50" s="341"/>
      <c r="AC50" s="332"/>
      <c r="AD50" s="332"/>
      <c r="AE50" s="332"/>
      <c r="AF50" s="341"/>
      <c r="AG50" s="332"/>
      <c r="AH50" s="351"/>
      <c r="AI50" s="351"/>
      <c r="AJ50" s="355"/>
    </row>
    <row r="51" spans="2:36" ht="76.5" x14ac:dyDescent="0.25">
      <c r="B51" s="362" t="s">
        <v>549</v>
      </c>
      <c r="C51" s="364" t="s">
        <v>550</v>
      </c>
      <c r="D51" s="364" t="s">
        <v>551</v>
      </c>
      <c r="E51" s="364" t="s">
        <v>552</v>
      </c>
      <c r="F51" s="364" t="s">
        <v>550</v>
      </c>
      <c r="G51" s="364" t="s">
        <v>553</v>
      </c>
      <c r="H51" s="364" t="s">
        <v>79</v>
      </c>
      <c r="I51" s="364" t="s">
        <v>79</v>
      </c>
      <c r="J51" s="154" t="s">
        <v>554</v>
      </c>
      <c r="K51" s="154" t="s">
        <v>555</v>
      </c>
      <c r="L51" s="154" t="s">
        <v>92</v>
      </c>
      <c r="M51" s="155">
        <v>5500</v>
      </c>
      <c r="N51" s="364" t="s">
        <v>82</v>
      </c>
      <c r="O51" s="364" t="s">
        <v>102</v>
      </c>
      <c r="P51" s="364" t="s">
        <v>197</v>
      </c>
      <c r="Q51" s="364" t="s">
        <v>85</v>
      </c>
      <c r="R51" s="364" t="s">
        <v>86</v>
      </c>
      <c r="S51" s="364" t="s">
        <v>135</v>
      </c>
      <c r="T51" s="366">
        <v>4748739</v>
      </c>
      <c r="U51" s="367">
        <v>4748739</v>
      </c>
      <c r="V51" s="367">
        <v>4748739</v>
      </c>
      <c r="W51" s="364" t="s">
        <v>136</v>
      </c>
      <c r="X51" s="364" t="s">
        <v>136</v>
      </c>
      <c r="Y51" s="364" t="s">
        <v>136</v>
      </c>
      <c r="Z51" s="364" t="s">
        <v>136</v>
      </c>
      <c r="AA51" s="364" t="s">
        <v>136</v>
      </c>
      <c r="AB51" s="372">
        <v>838013</v>
      </c>
      <c r="AC51" s="364" t="s">
        <v>198</v>
      </c>
      <c r="AD51" s="364" t="s">
        <v>136</v>
      </c>
      <c r="AE51" s="367" t="s">
        <v>136</v>
      </c>
      <c r="AF51" s="370">
        <v>4748739</v>
      </c>
      <c r="AG51" s="364" t="s">
        <v>136</v>
      </c>
      <c r="AH51" s="368" t="s">
        <v>505</v>
      </c>
      <c r="AI51" s="368" t="s">
        <v>757</v>
      </c>
      <c r="AJ51" s="368" t="s">
        <v>758</v>
      </c>
    </row>
    <row r="52" spans="2:36" ht="102" x14ac:dyDescent="0.25">
      <c r="B52" s="363"/>
      <c r="C52" s="365"/>
      <c r="D52" s="365"/>
      <c r="E52" s="365"/>
      <c r="F52" s="365"/>
      <c r="G52" s="365"/>
      <c r="H52" s="365"/>
      <c r="I52" s="365"/>
      <c r="J52" s="154" t="s">
        <v>556</v>
      </c>
      <c r="K52" s="154" t="s">
        <v>557</v>
      </c>
      <c r="L52" s="154" t="s">
        <v>558</v>
      </c>
      <c r="M52" s="156">
        <v>5.84</v>
      </c>
      <c r="N52" s="365"/>
      <c r="O52" s="365"/>
      <c r="P52" s="365"/>
      <c r="Q52" s="365"/>
      <c r="R52" s="365"/>
      <c r="S52" s="365"/>
      <c r="T52" s="363"/>
      <c r="U52" s="365"/>
      <c r="V52" s="365"/>
      <c r="W52" s="365"/>
      <c r="X52" s="365"/>
      <c r="Y52" s="365"/>
      <c r="Z52" s="365"/>
      <c r="AA52" s="365"/>
      <c r="AB52" s="373"/>
      <c r="AC52" s="365"/>
      <c r="AD52" s="365"/>
      <c r="AE52" s="365"/>
      <c r="AF52" s="371"/>
      <c r="AG52" s="365"/>
      <c r="AH52" s="369"/>
      <c r="AI52" s="369"/>
      <c r="AJ52" s="369"/>
    </row>
    <row r="53" spans="2:36" ht="63.75" x14ac:dyDescent="0.25">
      <c r="B53" s="330" t="s">
        <v>559</v>
      </c>
      <c r="C53" s="356" t="s">
        <v>560</v>
      </c>
      <c r="D53" s="327" t="s">
        <v>491</v>
      </c>
      <c r="E53" s="327" t="s">
        <v>492</v>
      </c>
      <c r="F53" s="327" t="s">
        <v>560</v>
      </c>
      <c r="G53" s="327" t="s">
        <v>493</v>
      </c>
      <c r="H53" s="327" t="s">
        <v>79</v>
      </c>
      <c r="I53" s="327" t="s">
        <v>79</v>
      </c>
      <c r="J53" s="18" t="s">
        <v>494</v>
      </c>
      <c r="K53" s="18" t="s">
        <v>495</v>
      </c>
      <c r="L53" s="18" t="s">
        <v>496</v>
      </c>
      <c r="M53" s="122">
        <v>550000</v>
      </c>
      <c r="N53" s="327" t="s">
        <v>195</v>
      </c>
      <c r="O53" s="327" t="s">
        <v>504</v>
      </c>
      <c r="P53" s="330" t="s">
        <v>197</v>
      </c>
      <c r="Q53" s="330" t="s">
        <v>85</v>
      </c>
      <c r="R53" s="330" t="s">
        <v>86</v>
      </c>
      <c r="S53" s="342" t="s">
        <v>135</v>
      </c>
      <c r="T53" s="339">
        <v>510000</v>
      </c>
      <c r="U53" s="339">
        <v>510000</v>
      </c>
      <c r="V53" s="339">
        <v>510000</v>
      </c>
      <c r="W53" s="327" t="s">
        <v>136</v>
      </c>
      <c r="X53" s="327" t="s">
        <v>136</v>
      </c>
      <c r="Y53" s="327" t="s">
        <v>136</v>
      </c>
      <c r="Z53" s="327" t="s">
        <v>136</v>
      </c>
      <c r="AA53" s="352" t="s">
        <v>136</v>
      </c>
      <c r="AB53" s="339">
        <v>90000</v>
      </c>
      <c r="AC53" s="330" t="s">
        <v>198</v>
      </c>
      <c r="AD53" s="330" t="s">
        <v>136</v>
      </c>
      <c r="AE53" s="330" t="s">
        <v>136</v>
      </c>
      <c r="AF53" s="339">
        <v>510000</v>
      </c>
      <c r="AG53" s="330" t="s">
        <v>136</v>
      </c>
      <c r="AH53" s="349" t="s">
        <v>506</v>
      </c>
      <c r="AI53" s="349" t="s">
        <v>548</v>
      </c>
      <c r="AJ53" s="374" t="s">
        <v>136</v>
      </c>
    </row>
    <row r="54" spans="2:36" ht="51" x14ac:dyDescent="0.25">
      <c r="B54" s="331"/>
      <c r="C54" s="357"/>
      <c r="D54" s="328"/>
      <c r="E54" s="328"/>
      <c r="F54" s="328"/>
      <c r="G54" s="328"/>
      <c r="H54" s="328"/>
      <c r="I54" s="328"/>
      <c r="J54" s="18" t="s">
        <v>497</v>
      </c>
      <c r="K54" s="18" t="s">
        <v>498</v>
      </c>
      <c r="L54" s="18" t="s">
        <v>499</v>
      </c>
      <c r="M54" s="19">
        <v>350</v>
      </c>
      <c r="N54" s="328"/>
      <c r="O54" s="328"/>
      <c r="P54" s="331"/>
      <c r="Q54" s="331"/>
      <c r="R54" s="331"/>
      <c r="S54" s="343"/>
      <c r="T54" s="340"/>
      <c r="U54" s="340"/>
      <c r="V54" s="340"/>
      <c r="W54" s="328"/>
      <c r="X54" s="328"/>
      <c r="Y54" s="328"/>
      <c r="Z54" s="328"/>
      <c r="AA54" s="353"/>
      <c r="AB54" s="340"/>
      <c r="AC54" s="331"/>
      <c r="AD54" s="331"/>
      <c r="AE54" s="331"/>
      <c r="AF54" s="340"/>
      <c r="AG54" s="331"/>
      <c r="AH54" s="350"/>
      <c r="AI54" s="350"/>
      <c r="AJ54" s="374"/>
    </row>
    <row r="55" spans="2:36" ht="89.25" x14ac:dyDescent="0.25">
      <c r="B55" s="332"/>
      <c r="C55" s="358"/>
      <c r="D55" s="329"/>
      <c r="E55" s="329"/>
      <c r="F55" s="329"/>
      <c r="G55" s="329"/>
      <c r="H55" s="329"/>
      <c r="I55" s="329"/>
      <c r="J55" s="18" t="s">
        <v>500</v>
      </c>
      <c r="K55" s="18" t="s">
        <v>501</v>
      </c>
      <c r="L55" s="18" t="s">
        <v>147</v>
      </c>
      <c r="M55" s="18">
        <v>1</v>
      </c>
      <c r="N55" s="329"/>
      <c r="O55" s="329"/>
      <c r="P55" s="332"/>
      <c r="Q55" s="332"/>
      <c r="R55" s="332"/>
      <c r="S55" s="344"/>
      <c r="T55" s="341"/>
      <c r="U55" s="341"/>
      <c r="V55" s="341"/>
      <c r="W55" s="329"/>
      <c r="X55" s="329"/>
      <c r="Y55" s="329"/>
      <c r="Z55" s="329"/>
      <c r="AA55" s="354"/>
      <c r="AB55" s="341"/>
      <c r="AC55" s="332"/>
      <c r="AD55" s="332"/>
      <c r="AE55" s="332"/>
      <c r="AF55" s="341"/>
      <c r="AG55" s="332"/>
      <c r="AH55" s="351"/>
      <c r="AI55" s="351"/>
      <c r="AJ55" s="374"/>
    </row>
  </sheetData>
  <mergeCells count="393">
    <mergeCell ref="AG53:AG55"/>
    <mergeCell ref="AH53:AH55"/>
    <mergeCell ref="AI53:AI55"/>
    <mergeCell ref="AJ53:AJ55"/>
    <mergeCell ref="AA53:AA55"/>
    <mergeCell ref="AB53:AB55"/>
    <mergeCell ref="AC53:AC55"/>
    <mergeCell ref="AD53:AD55"/>
    <mergeCell ref="AE53:AE55"/>
    <mergeCell ref="AF53:AF55"/>
    <mergeCell ref="U53:U55"/>
    <mergeCell ref="V53:V55"/>
    <mergeCell ref="W53:W55"/>
    <mergeCell ref="X53:X55"/>
    <mergeCell ref="Y53:Y55"/>
    <mergeCell ref="Z53:Z55"/>
    <mergeCell ref="O53:O55"/>
    <mergeCell ref="P53:P55"/>
    <mergeCell ref="Q53:Q55"/>
    <mergeCell ref="R53:R55"/>
    <mergeCell ref="S53:S55"/>
    <mergeCell ref="T53:T55"/>
    <mergeCell ref="AJ51:AJ52"/>
    <mergeCell ref="B53:B55"/>
    <mergeCell ref="C53:C55"/>
    <mergeCell ref="D53:D55"/>
    <mergeCell ref="E53:E55"/>
    <mergeCell ref="F53:F55"/>
    <mergeCell ref="G53:G55"/>
    <mergeCell ref="H53:H55"/>
    <mergeCell ref="I53:I55"/>
    <mergeCell ref="N53:N55"/>
    <mergeCell ref="AD51:AD52"/>
    <mergeCell ref="AE51:AE52"/>
    <mergeCell ref="AF51:AF52"/>
    <mergeCell ref="AG51:AG52"/>
    <mergeCell ref="AH51:AH52"/>
    <mergeCell ref="AI51:AI52"/>
    <mergeCell ref="X51:X52"/>
    <mergeCell ref="Y51:Y52"/>
    <mergeCell ref="Z51:Z52"/>
    <mergeCell ref="AA51:AA52"/>
    <mergeCell ref="AB51:AB52"/>
    <mergeCell ref="AC51:AC52"/>
    <mergeCell ref="R51:R52"/>
    <mergeCell ref="S51:S52"/>
    <mergeCell ref="T51:T52"/>
    <mergeCell ref="U51:U52"/>
    <mergeCell ref="V51:V52"/>
    <mergeCell ref="W51:W52"/>
    <mergeCell ref="H51:H52"/>
    <mergeCell ref="I51:I52"/>
    <mergeCell ref="N51:N52"/>
    <mergeCell ref="O51:O52"/>
    <mergeCell ref="P51:P52"/>
    <mergeCell ref="Q51:Q52"/>
    <mergeCell ref="AG48:AG50"/>
    <mergeCell ref="AH48:AH50"/>
    <mergeCell ref="AI48:AI50"/>
    <mergeCell ref="AJ48:AJ50"/>
    <mergeCell ref="B51:B52"/>
    <mergeCell ref="C51:C52"/>
    <mergeCell ref="D51:D52"/>
    <mergeCell ref="E51:E52"/>
    <mergeCell ref="F51:F52"/>
    <mergeCell ref="G51:G52"/>
    <mergeCell ref="AA48:AA50"/>
    <mergeCell ref="AB48:AB50"/>
    <mergeCell ref="AC48:AC50"/>
    <mergeCell ref="AD48:AD50"/>
    <mergeCell ref="AE48:AE50"/>
    <mergeCell ref="AF48:AF50"/>
    <mergeCell ref="U48:U50"/>
    <mergeCell ref="V48:V50"/>
    <mergeCell ref="W48:W50"/>
    <mergeCell ref="X48:X50"/>
    <mergeCell ref="Y48:Y50"/>
    <mergeCell ref="Z48:Z50"/>
    <mergeCell ref="O48:O50"/>
    <mergeCell ref="P48:P50"/>
    <mergeCell ref="Q48:Q50"/>
    <mergeCell ref="R48:R50"/>
    <mergeCell ref="S48:S50"/>
    <mergeCell ref="T48:T50"/>
    <mergeCell ref="AJ45:AJ47"/>
    <mergeCell ref="B48:B50"/>
    <mergeCell ref="C48:C50"/>
    <mergeCell ref="D48:D50"/>
    <mergeCell ref="E48:E50"/>
    <mergeCell ref="F48:F50"/>
    <mergeCell ref="G48:G50"/>
    <mergeCell ref="H48:H50"/>
    <mergeCell ref="I48:I50"/>
    <mergeCell ref="N48:N50"/>
    <mergeCell ref="AD45:AD47"/>
    <mergeCell ref="AE45:AE47"/>
    <mergeCell ref="AF45:AF47"/>
    <mergeCell ref="AG45:AG47"/>
    <mergeCell ref="AH45:AH47"/>
    <mergeCell ref="AI45:AI47"/>
    <mergeCell ref="X45:X47"/>
    <mergeCell ref="Y45:Y47"/>
    <mergeCell ref="Z45:Z47"/>
    <mergeCell ref="AA45:AA47"/>
    <mergeCell ref="AB45:AB47"/>
    <mergeCell ref="AC45:AC47"/>
    <mergeCell ref="R45:R47"/>
    <mergeCell ref="S45:S47"/>
    <mergeCell ref="T45:T47"/>
    <mergeCell ref="U45:U47"/>
    <mergeCell ref="V45:V47"/>
    <mergeCell ref="W45:W47"/>
    <mergeCell ref="H45:H47"/>
    <mergeCell ref="I45:I47"/>
    <mergeCell ref="N45:N47"/>
    <mergeCell ref="O45:O47"/>
    <mergeCell ref="P45:P47"/>
    <mergeCell ref="Q45:Q47"/>
    <mergeCell ref="AG42:AG44"/>
    <mergeCell ref="AH42:AH44"/>
    <mergeCell ref="AI42:AI44"/>
    <mergeCell ref="AJ42:AJ44"/>
    <mergeCell ref="B45:B47"/>
    <mergeCell ref="C45:C47"/>
    <mergeCell ref="D45:D47"/>
    <mergeCell ref="E45:E47"/>
    <mergeCell ref="F45:F47"/>
    <mergeCell ref="G45:G47"/>
    <mergeCell ref="AA42:AA44"/>
    <mergeCell ref="AB42:AB44"/>
    <mergeCell ref="AC42:AC44"/>
    <mergeCell ref="AD42:AD44"/>
    <mergeCell ref="AE42:AE44"/>
    <mergeCell ref="AF42:AF44"/>
    <mergeCell ref="U42:U44"/>
    <mergeCell ref="V42:V44"/>
    <mergeCell ref="W42:W44"/>
    <mergeCell ref="X42:X44"/>
    <mergeCell ref="Y42:Y44"/>
    <mergeCell ref="Z42:Z44"/>
    <mergeCell ref="O42:O44"/>
    <mergeCell ref="P42:P44"/>
    <mergeCell ref="Q42:Q44"/>
    <mergeCell ref="R42:R44"/>
    <mergeCell ref="S42:S44"/>
    <mergeCell ref="T42:T44"/>
    <mergeCell ref="AJ39:AJ41"/>
    <mergeCell ref="B42:B44"/>
    <mergeCell ref="C42:C44"/>
    <mergeCell ref="D42:D44"/>
    <mergeCell ref="E42:E44"/>
    <mergeCell ref="F42:F44"/>
    <mergeCell ref="G42:G44"/>
    <mergeCell ref="H42:H44"/>
    <mergeCell ref="I42:I44"/>
    <mergeCell ref="N42:N44"/>
    <mergeCell ref="AD39:AD41"/>
    <mergeCell ref="AE39:AE41"/>
    <mergeCell ref="AF39:AF41"/>
    <mergeCell ref="AG39:AG41"/>
    <mergeCell ref="AH39:AH41"/>
    <mergeCell ref="AI39:AI41"/>
    <mergeCell ref="X39:X41"/>
    <mergeCell ref="Y39:Y41"/>
    <mergeCell ref="Z39:Z41"/>
    <mergeCell ref="AA39:AA41"/>
    <mergeCell ref="AB39:AB41"/>
    <mergeCell ref="AC39:AC41"/>
    <mergeCell ref="R39:R41"/>
    <mergeCell ref="S39:S41"/>
    <mergeCell ref="T39:T41"/>
    <mergeCell ref="U39:U41"/>
    <mergeCell ref="V39:V41"/>
    <mergeCell ref="W39:W41"/>
    <mergeCell ref="R33:R38"/>
    <mergeCell ref="S33:S38"/>
    <mergeCell ref="U33:U38"/>
    <mergeCell ref="V33:V38"/>
    <mergeCell ref="B39:B41"/>
    <mergeCell ref="C39:C41"/>
    <mergeCell ref="D39:D41"/>
    <mergeCell ref="E39:E41"/>
    <mergeCell ref="F39:F41"/>
    <mergeCell ref="G39:G41"/>
    <mergeCell ref="H39:H41"/>
    <mergeCell ref="I39:I41"/>
    <mergeCell ref="N39:N41"/>
    <mergeCell ref="AJ27:AJ38"/>
    <mergeCell ref="C33:C38"/>
    <mergeCell ref="D33:D38"/>
    <mergeCell ref="E33:E38"/>
    <mergeCell ref="F33:F38"/>
    <mergeCell ref="G33:G38"/>
    <mergeCell ref="H33:H38"/>
    <mergeCell ref="I33:I38"/>
    <mergeCell ref="N33:N38"/>
    <mergeCell ref="O33:O38"/>
    <mergeCell ref="AD27:AD32"/>
    <mergeCell ref="AE27:AE32"/>
    <mergeCell ref="AF27:AF32"/>
    <mergeCell ref="AG27:AG32"/>
    <mergeCell ref="AH27:AH38"/>
    <mergeCell ref="AI27:AI38"/>
    <mergeCell ref="AD33:AD38"/>
    <mergeCell ref="AE33:AE38"/>
    <mergeCell ref="AF33:AF38"/>
    <mergeCell ref="AG33:AG38"/>
    <mergeCell ref="X27:X32"/>
    <mergeCell ref="X33:X38"/>
    <mergeCell ref="Y33:Y38"/>
    <mergeCell ref="Z33:Z38"/>
    <mergeCell ref="H27:H32"/>
    <mergeCell ref="I27:I32"/>
    <mergeCell ref="N27:N32"/>
    <mergeCell ref="O27:O32"/>
    <mergeCell ref="P27:P32"/>
    <mergeCell ref="Q27:Q32"/>
    <mergeCell ref="O39:O41"/>
    <mergeCell ref="P39:P41"/>
    <mergeCell ref="Q39:Q41"/>
    <mergeCell ref="AG22:AG26"/>
    <mergeCell ref="AH22:AH26"/>
    <mergeCell ref="AI22:AI26"/>
    <mergeCell ref="T22:T26"/>
    <mergeCell ref="AB27:AB32"/>
    <mergeCell ref="AC27:AC32"/>
    <mergeCell ref="R27:R32"/>
    <mergeCell ref="S27:S32"/>
    <mergeCell ref="T27:T38"/>
    <mergeCell ref="U27:U32"/>
    <mergeCell ref="V27:V32"/>
    <mergeCell ref="W27:W32"/>
    <mergeCell ref="W33:W38"/>
    <mergeCell ref="AA33:AA38"/>
    <mergeCell ref="AB33:AB38"/>
    <mergeCell ref="AC33:AC38"/>
    <mergeCell ref="R22:R26"/>
    <mergeCell ref="S22:S26"/>
    <mergeCell ref="Y27:Y32"/>
    <mergeCell ref="Z27:Z32"/>
    <mergeCell ref="AA27:AA32"/>
    <mergeCell ref="P33:P38"/>
    <mergeCell ref="Q33:Q38"/>
    <mergeCell ref="AJ22:AJ26"/>
    <mergeCell ref="B27:B38"/>
    <mergeCell ref="C27:C32"/>
    <mergeCell ref="D27:D32"/>
    <mergeCell ref="E27:E32"/>
    <mergeCell ref="F27:F32"/>
    <mergeCell ref="G27:G32"/>
    <mergeCell ref="AA22:AA26"/>
    <mergeCell ref="AB22:AB26"/>
    <mergeCell ref="AC22:AC26"/>
    <mergeCell ref="AD22:AD26"/>
    <mergeCell ref="AE22:AE26"/>
    <mergeCell ref="AF22:AF26"/>
    <mergeCell ref="U22:U26"/>
    <mergeCell ref="V22:V26"/>
    <mergeCell ref="W22:W26"/>
    <mergeCell ref="X22:X26"/>
    <mergeCell ref="Y22:Y26"/>
    <mergeCell ref="Z22:Z26"/>
    <mergeCell ref="O22:O26"/>
    <mergeCell ref="P22:P26"/>
    <mergeCell ref="Q22:Q26"/>
    <mergeCell ref="AJ16:AJ21"/>
    <mergeCell ref="B22:B26"/>
    <mergeCell ref="C22:C26"/>
    <mergeCell ref="D22:D26"/>
    <mergeCell ref="E22:E26"/>
    <mergeCell ref="F22:F26"/>
    <mergeCell ref="G22:G26"/>
    <mergeCell ref="H22:H26"/>
    <mergeCell ref="I22:I26"/>
    <mergeCell ref="N22:N26"/>
    <mergeCell ref="AD16:AD21"/>
    <mergeCell ref="AE16:AE21"/>
    <mergeCell ref="AF16:AF21"/>
    <mergeCell ref="AG16:AG21"/>
    <mergeCell ref="AH16:AH21"/>
    <mergeCell ref="AI16:AI21"/>
    <mergeCell ref="X16:X21"/>
    <mergeCell ref="Y16:Y21"/>
    <mergeCell ref="Z16:Z21"/>
    <mergeCell ref="AA16:AA21"/>
    <mergeCell ref="AB16:AB21"/>
    <mergeCell ref="AC16:AC21"/>
    <mergeCell ref="R16:R21"/>
    <mergeCell ref="S16:S21"/>
    <mergeCell ref="T16:T21"/>
    <mergeCell ref="U16:U21"/>
    <mergeCell ref="V16:V21"/>
    <mergeCell ref="W16:W21"/>
    <mergeCell ref="H16:H21"/>
    <mergeCell ref="I16:I21"/>
    <mergeCell ref="N16:N21"/>
    <mergeCell ref="O16:O21"/>
    <mergeCell ref="P16:P21"/>
    <mergeCell ref="Q16:Q21"/>
    <mergeCell ref="AG11:AG15"/>
    <mergeCell ref="AH11:AH15"/>
    <mergeCell ref="AI11:AI15"/>
    <mergeCell ref="AJ11:AJ15"/>
    <mergeCell ref="B16:B21"/>
    <mergeCell ref="C16:C21"/>
    <mergeCell ref="D16:D21"/>
    <mergeCell ref="E16:E21"/>
    <mergeCell ref="F16:F21"/>
    <mergeCell ref="G16:G21"/>
    <mergeCell ref="AA11:AA15"/>
    <mergeCell ref="AB11:AB15"/>
    <mergeCell ref="AC11:AC15"/>
    <mergeCell ref="AD11:AD15"/>
    <mergeCell ref="AE11:AE15"/>
    <mergeCell ref="AF11:AF15"/>
    <mergeCell ref="U11:U15"/>
    <mergeCell ref="V11:V15"/>
    <mergeCell ref="W11:W15"/>
    <mergeCell ref="X11:X15"/>
    <mergeCell ref="Y11:Y15"/>
    <mergeCell ref="Z11:Z15"/>
    <mergeCell ref="O11:O15"/>
    <mergeCell ref="P11:P15"/>
    <mergeCell ref="Q11:Q15"/>
    <mergeCell ref="R11:R15"/>
    <mergeCell ref="S11:S15"/>
    <mergeCell ref="T11:T15"/>
    <mergeCell ref="AJ6:AJ10"/>
    <mergeCell ref="B11:B15"/>
    <mergeCell ref="C11:C15"/>
    <mergeCell ref="D11:D15"/>
    <mergeCell ref="E11:E15"/>
    <mergeCell ref="F11:F15"/>
    <mergeCell ref="G11:G15"/>
    <mergeCell ref="H11:H15"/>
    <mergeCell ref="I11:I15"/>
    <mergeCell ref="N11:N15"/>
    <mergeCell ref="AD6:AD10"/>
    <mergeCell ref="AE6:AE10"/>
    <mergeCell ref="AF6:AF10"/>
    <mergeCell ref="AG6:AG10"/>
    <mergeCell ref="AH6:AH10"/>
    <mergeCell ref="AI6:AI10"/>
    <mergeCell ref="X6:X10"/>
    <mergeCell ref="Y6:Y10"/>
    <mergeCell ref="Z6:Z10"/>
    <mergeCell ref="AA6:AA10"/>
    <mergeCell ref="U6:U10"/>
    <mergeCell ref="V6:V10"/>
    <mergeCell ref="W6:W10"/>
    <mergeCell ref="H6:H10"/>
    <mergeCell ref="I6:I10"/>
    <mergeCell ref="N6:N10"/>
    <mergeCell ref="O6:O10"/>
    <mergeCell ref="P6:P10"/>
    <mergeCell ref="Q6:Q10"/>
    <mergeCell ref="AJ3:AJ4"/>
    <mergeCell ref="B6:B10"/>
    <mergeCell ref="C6:C10"/>
    <mergeCell ref="D6:D10"/>
    <mergeCell ref="E6:E10"/>
    <mergeCell ref="F6:F10"/>
    <mergeCell ref="G6:G10"/>
    <mergeCell ref="T3:T4"/>
    <mergeCell ref="U3:U4"/>
    <mergeCell ref="V3:AA3"/>
    <mergeCell ref="AB3:AB4"/>
    <mergeCell ref="AC3:AC4"/>
    <mergeCell ref="AD3:AF3"/>
    <mergeCell ref="N3:N4"/>
    <mergeCell ref="O3:O4"/>
    <mergeCell ref="P3:P4"/>
    <mergeCell ref="Q3:Q4"/>
    <mergeCell ref="R3:R4"/>
    <mergeCell ref="S3:S4"/>
    <mergeCell ref="AB6:AB10"/>
    <mergeCell ref="AC6:AC10"/>
    <mergeCell ref="R6:R10"/>
    <mergeCell ref="S6:S10"/>
    <mergeCell ref="T6:T10"/>
    <mergeCell ref="B1:AI1"/>
    <mergeCell ref="B3:B4"/>
    <mergeCell ref="C3:C4"/>
    <mergeCell ref="D3:D4"/>
    <mergeCell ref="E3:E4"/>
    <mergeCell ref="F3:F4"/>
    <mergeCell ref="G3:G4"/>
    <mergeCell ref="H3:H4"/>
    <mergeCell ref="I3:I4"/>
    <mergeCell ref="J3:M3"/>
    <mergeCell ref="AG3:AG4"/>
    <mergeCell ref="AH3:AH4"/>
    <mergeCell ref="AI3:AI4"/>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87E67A-FCC6-4C8B-8416-638C5D672B90}">
  <dimension ref="A1:AR171"/>
  <sheetViews>
    <sheetView topLeftCell="A98" zoomScale="85" zoomScaleNormal="85" workbookViewId="0">
      <pane xSplit="1" topLeftCell="B1" activePane="topRight" state="frozen"/>
      <selection activeCell="A22" sqref="A22"/>
      <selection pane="topRight" activeCell="O102" sqref="O102:O116"/>
    </sheetView>
  </sheetViews>
  <sheetFormatPr defaultColWidth="9.140625" defaultRowHeight="15" x14ac:dyDescent="0.25"/>
  <cols>
    <col min="1" max="1" width="21" style="192" customWidth="1"/>
    <col min="2" max="2" width="17.5703125" style="192" customWidth="1"/>
    <col min="3" max="4" width="13.5703125" style="192" customWidth="1"/>
    <col min="5" max="5" width="18.42578125" style="192" customWidth="1"/>
    <col min="6" max="6" width="50.42578125" style="192" customWidth="1"/>
    <col min="7" max="7" width="14.5703125" style="192" customWidth="1"/>
    <col min="8" max="8" width="13.5703125" style="192" customWidth="1"/>
    <col min="9" max="9" width="12.5703125" style="192" customWidth="1"/>
    <col min="10" max="13" width="10.5703125" style="192" customWidth="1"/>
    <col min="14" max="15" width="15.5703125" style="192" customWidth="1"/>
    <col min="16" max="16" width="18.5703125" style="192" customWidth="1"/>
    <col min="17" max="17" width="15.5703125" style="192" customWidth="1"/>
    <col min="18" max="20" width="14" style="192" customWidth="1"/>
    <col min="21" max="21" width="11.42578125" style="192" bestFit="1" customWidth="1"/>
    <col min="22" max="22" width="11.42578125" style="192" customWidth="1"/>
    <col min="23" max="23" width="10" style="192" customWidth="1"/>
    <col min="24" max="24" width="11.5703125" style="192" customWidth="1"/>
    <col min="25" max="26" width="12.42578125" style="192" customWidth="1"/>
    <col min="27" max="28" width="11.42578125" style="192" customWidth="1"/>
    <col min="29" max="29" width="12.42578125" style="192" customWidth="1"/>
    <col min="30" max="32" width="11.42578125" style="192" customWidth="1"/>
    <col min="33" max="33" width="24.42578125" style="192" customWidth="1"/>
    <col min="34" max="34" width="19.42578125" style="192" customWidth="1"/>
    <col min="35" max="35" width="10.42578125" style="192" customWidth="1"/>
    <col min="36" max="16384" width="9.140625" style="192"/>
  </cols>
  <sheetData>
    <row r="1" spans="1:35" x14ac:dyDescent="0.25">
      <c r="A1" s="419" t="s">
        <v>40</v>
      </c>
      <c r="B1" s="419"/>
      <c r="C1" s="419"/>
      <c r="D1" s="419"/>
      <c r="E1" s="419"/>
      <c r="F1" s="419"/>
      <c r="G1" s="419"/>
      <c r="H1" s="419"/>
      <c r="I1" s="419"/>
      <c r="J1" s="419"/>
      <c r="K1" s="419"/>
      <c r="L1" s="419"/>
      <c r="M1" s="419"/>
      <c r="N1" s="419"/>
      <c r="O1" s="419"/>
      <c r="P1" s="419"/>
      <c r="Q1" s="419"/>
      <c r="R1" s="419"/>
      <c r="S1" s="419"/>
      <c r="T1" s="419"/>
      <c r="U1" s="419"/>
      <c r="V1" s="419"/>
      <c r="W1" s="419"/>
      <c r="X1" s="419"/>
      <c r="Y1" s="419"/>
      <c r="Z1" s="419"/>
      <c r="AA1" s="419"/>
      <c r="AB1" s="419"/>
      <c r="AC1" s="419"/>
      <c r="AD1" s="419"/>
      <c r="AE1" s="419"/>
      <c r="AF1" s="419"/>
      <c r="AG1" s="419"/>
      <c r="AH1" s="419"/>
      <c r="AI1" s="14"/>
    </row>
    <row r="2" spans="1:35" x14ac:dyDescent="0.25">
      <c r="A2" s="14"/>
      <c r="B2" s="14"/>
      <c r="C2" s="14"/>
      <c r="D2" s="14"/>
      <c r="E2" s="14"/>
      <c r="F2" s="14"/>
      <c r="G2" s="14"/>
      <c r="H2" s="14"/>
      <c r="I2" s="14"/>
      <c r="J2" s="14"/>
      <c r="K2" s="14"/>
      <c r="L2" s="14"/>
      <c r="M2" s="14"/>
      <c r="N2" s="14"/>
      <c r="O2" s="14"/>
      <c r="P2" s="14"/>
      <c r="Q2" s="14"/>
      <c r="R2" s="14"/>
      <c r="S2" s="14"/>
      <c r="T2" s="14"/>
      <c r="U2" s="14"/>
      <c r="V2" s="14"/>
      <c r="W2" s="14"/>
      <c r="X2" s="14"/>
      <c r="Y2" s="14"/>
      <c r="Z2" s="14"/>
      <c r="AA2" s="14"/>
      <c r="AB2" s="14"/>
      <c r="AC2" s="14"/>
      <c r="AD2" s="14"/>
      <c r="AE2" s="14"/>
      <c r="AF2" s="14"/>
      <c r="AG2" s="14"/>
      <c r="AH2" s="14"/>
      <c r="AI2" s="14"/>
    </row>
    <row r="3" spans="1:35" x14ac:dyDescent="0.25">
      <c r="A3" s="420" t="s">
        <v>0</v>
      </c>
      <c r="B3" s="420" t="s">
        <v>1</v>
      </c>
      <c r="C3" s="420" t="s">
        <v>28</v>
      </c>
      <c r="D3" s="420" t="s">
        <v>29</v>
      </c>
      <c r="E3" s="420" t="s">
        <v>30</v>
      </c>
      <c r="F3" s="420" t="s">
        <v>3</v>
      </c>
      <c r="G3" s="420" t="s">
        <v>4</v>
      </c>
      <c r="H3" s="420" t="s">
        <v>5</v>
      </c>
      <c r="I3" s="421" t="s">
        <v>6</v>
      </c>
      <c r="J3" s="421"/>
      <c r="K3" s="421"/>
      <c r="L3" s="421"/>
      <c r="M3" s="250" t="s">
        <v>47</v>
      </c>
      <c r="N3" s="420" t="s">
        <v>31</v>
      </c>
      <c r="O3" s="420" t="s">
        <v>42</v>
      </c>
      <c r="P3" s="420" t="s">
        <v>32</v>
      </c>
      <c r="Q3" s="420" t="s">
        <v>37</v>
      </c>
      <c r="R3" s="420" t="s">
        <v>33</v>
      </c>
      <c r="S3" s="420" t="s">
        <v>55</v>
      </c>
      <c r="T3" s="420" t="s">
        <v>57</v>
      </c>
      <c r="U3" s="421" t="s">
        <v>59</v>
      </c>
      <c r="V3" s="421"/>
      <c r="W3" s="421"/>
      <c r="X3" s="421"/>
      <c r="Y3" s="421"/>
      <c r="Z3" s="421"/>
      <c r="AA3" s="420" t="s">
        <v>69</v>
      </c>
      <c r="AB3" s="250" t="s">
        <v>75</v>
      </c>
      <c r="AC3" s="422" t="s">
        <v>229</v>
      </c>
      <c r="AD3" s="423"/>
      <c r="AE3" s="424"/>
      <c r="AF3" s="250" t="s">
        <v>27</v>
      </c>
      <c r="AG3" s="250" t="s">
        <v>36</v>
      </c>
      <c r="AH3" s="420" t="s">
        <v>34</v>
      </c>
      <c r="AI3" s="250" t="s">
        <v>35</v>
      </c>
    </row>
    <row r="4" spans="1:35" ht="127.5" x14ac:dyDescent="0.25">
      <c r="A4" s="420"/>
      <c r="B4" s="420"/>
      <c r="C4" s="420"/>
      <c r="D4" s="420"/>
      <c r="E4" s="420"/>
      <c r="F4" s="420"/>
      <c r="G4" s="420"/>
      <c r="H4" s="420"/>
      <c r="I4" s="185" t="s">
        <v>7</v>
      </c>
      <c r="J4" s="185" t="s">
        <v>8</v>
      </c>
      <c r="K4" s="185" t="s">
        <v>9</v>
      </c>
      <c r="L4" s="185" t="s">
        <v>10</v>
      </c>
      <c r="M4" s="251"/>
      <c r="N4" s="420"/>
      <c r="O4" s="420"/>
      <c r="P4" s="420"/>
      <c r="Q4" s="420"/>
      <c r="R4" s="420"/>
      <c r="S4" s="420"/>
      <c r="T4" s="420"/>
      <c r="U4" s="185" t="s">
        <v>584</v>
      </c>
      <c r="V4" s="185" t="s">
        <v>62</v>
      </c>
      <c r="W4" s="185" t="s">
        <v>15</v>
      </c>
      <c r="X4" s="185" t="s">
        <v>63</v>
      </c>
      <c r="Y4" s="185" t="s">
        <v>60</v>
      </c>
      <c r="Z4" s="185" t="s">
        <v>25</v>
      </c>
      <c r="AA4" s="420"/>
      <c r="AB4" s="251"/>
      <c r="AC4" s="185" t="s">
        <v>16</v>
      </c>
      <c r="AD4" s="185" t="s">
        <v>17</v>
      </c>
      <c r="AE4" s="185" t="s">
        <v>26</v>
      </c>
      <c r="AF4" s="251"/>
      <c r="AG4" s="251"/>
      <c r="AH4" s="420"/>
      <c r="AI4" s="251"/>
    </row>
    <row r="5" spans="1:35" x14ac:dyDescent="0.25">
      <c r="A5" s="186">
        <v>1</v>
      </c>
      <c r="B5" s="186">
        <v>2</v>
      </c>
      <c r="C5" s="186">
        <v>3</v>
      </c>
      <c r="D5" s="186">
        <v>4</v>
      </c>
      <c r="E5" s="186">
        <v>5</v>
      </c>
      <c r="F5" s="186">
        <v>6</v>
      </c>
      <c r="G5" s="186">
        <v>7</v>
      </c>
      <c r="H5" s="186">
        <v>8</v>
      </c>
      <c r="I5" s="186">
        <v>9</v>
      </c>
      <c r="J5" s="186">
        <v>10</v>
      </c>
      <c r="K5" s="186">
        <v>11</v>
      </c>
      <c r="L5" s="186">
        <v>12</v>
      </c>
      <c r="M5" s="186">
        <v>13</v>
      </c>
      <c r="N5" s="186">
        <v>14</v>
      </c>
      <c r="O5" s="186">
        <v>15</v>
      </c>
      <c r="P5" s="186">
        <v>16</v>
      </c>
      <c r="Q5" s="186">
        <v>17</v>
      </c>
      <c r="R5" s="186">
        <v>18</v>
      </c>
      <c r="S5" s="186">
        <v>19</v>
      </c>
      <c r="T5" s="186">
        <v>20</v>
      </c>
      <c r="U5" s="186">
        <v>21</v>
      </c>
      <c r="V5" s="186">
        <v>22</v>
      </c>
      <c r="W5" s="186">
        <v>23</v>
      </c>
      <c r="X5" s="186">
        <v>24</v>
      </c>
      <c r="Y5" s="186">
        <v>25</v>
      </c>
      <c r="Z5" s="186">
        <v>26</v>
      </c>
      <c r="AA5" s="186">
        <v>27</v>
      </c>
      <c r="AB5" s="186">
        <v>28</v>
      </c>
      <c r="AC5" s="186">
        <v>29</v>
      </c>
      <c r="AD5" s="186">
        <v>30</v>
      </c>
      <c r="AE5" s="186">
        <v>31</v>
      </c>
      <c r="AF5" s="186">
        <v>32</v>
      </c>
      <c r="AG5" s="186">
        <v>33</v>
      </c>
      <c r="AH5" s="186">
        <v>34</v>
      </c>
      <c r="AI5" s="186">
        <v>35</v>
      </c>
    </row>
    <row r="6" spans="1:35" ht="144" x14ac:dyDescent="0.25">
      <c r="A6" s="270" t="s">
        <v>348</v>
      </c>
      <c r="B6" s="270" t="s">
        <v>349</v>
      </c>
      <c r="C6" s="270" t="s">
        <v>350</v>
      </c>
      <c r="D6" s="270" t="s">
        <v>351</v>
      </c>
      <c r="E6" s="270" t="s">
        <v>352</v>
      </c>
      <c r="F6" s="270" t="s">
        <v>353</v>
      </c>
      <c r="G6" s="270" t="s">
        <v>79</v>
      </c>
      <c r="H6" s="270" t="s">
        <v>79</v>
      </c>
      <c r="I6" s="120" t="s">
        <v>354</v>
      </c>
      <c r="J6" s="120" t="s">
        <v>355</v>
      </c>
      <c r="K6" s="120" t="s">
        <v>356</v>
      </c>
      <c r="L6" s="121">
        <v>11745</v>
      </c>
      <c r="M6" s="270" t="s">
        <v>82</v>
      </c>
      <c r="N6" s="270" t="s">
        <v>94</v>
      </c>
      <c r="O6" s="270" t="s">
        <v>357</v>
      </c>
      <c r="P6" s="270" t="s">
        <v>85</v>
      </c>
      <c r="Q6" s="270" t="s">
        <v>134</v>
      </c>
      <c r="R6" s="270" t="s">
        <v>135</v>
      </c>
      <c r="S6" s="386">
        <f>T6+T9</f>
        <v>15342780.23</v>
      </c>
      <c r="T6" s="408">
        <f>U6+Z6</f>
        <v>12126003.93</v>
      </c>
      <c r="U6" s="386">
        <v>9989385</v>
      </c>
      <c r="V6" s="270" t="s">
        <v>136</v>
      </c>
      <c r="W6" s="270" t="s">
        <v>136</v>
      </c>
      <c r="X6" s="270" t="s">
        <v>136</v>
      </c>
      <c r="Y6" s="270" t="s">
        <v>136</v>
      </c>
      <c r="Z6" s="408">
        <v>2136618.9300000002</v>
      </c>
      <c r="AA6" s="386">
        <v>5953540.8700000001</v>
      </c>
      <c r="AB6" s="270" t="s">
        <v>87</v>
      </c>
      <c r="AC6" s="270" t="s">
        <v>136</v>
      </c>
      <c r="AD6" s="386">
        <f>U6</f>
        <v>9989385</v>
      </c>
      <c r="AE6" s="270" t="s">
        <v>136</v>
      </c>
      <c r="AF6" s="270" t="s">
        <v>136</v>
      </c>
      <c r="AG6" s="414" t="s">
        <v>358</v>
      </c>
      <c r="AH6" s="414" t="s">
        <v>199</v>
      </c>
      <c r="AI6" s="270"/>
    </row>
    <row r="7" spans="1:35" ht="48" x14ac:dyDescent="0.25">
      <c r="A7" s="392"/>
      <c r="B7" s="392"/>
      <c r="C7" s="392"/>
      <c r="D7" s="392"/>
      <c r="E7" s="392"/>
      <c r="F7" s="392"/>
      <c r="G7" s="392"/>
      <c r="H7" s="392"/>
      <c r="I7" s="120" t="s">
        <v>359</v>
      </c>
      <c r="J7" s="120" t="s">
        <v>360</v>
      </c>
      <c r="K7" s="120" t="s">
        <v>361</v>
      </c>
      <c r="L7" s="120">
        <v>1</v>
      </c>
      <c r="M7" s="392"/>
      <c r="N7" s="392"/>
      <c r="O7" s="392"/>
      <c r="P7" s="392"/>
      <c r="Q7" s="392"/>
      <c r="R7" s="392"/>
      <c r="S7" s="387"/>
      <c r="T7" s="409"/>
      <c r="U7" s="387"/>
      <c r="V7" s="392"/>
      <c r="W7" s="392"/>
      <c r="X7" s="392"/>
      <c r="Y7" s="392"/>
      <c r="Z7" s="392"/>
      <c r="AA7" s="387"/>
      <c r="AB7" s="392"/>
      <c r="AC7" s="392"/>
      <c r="AD7" s="387"/>
      <c r="AE7" s="392"/>
      <c r="AF7" s="392"/>
      <c r="AG7" s="415"/>
      <c r="AH7" s="415"/>
      <c r="AI7" s="392"/>
    </row>
    <row r="8" spans="1:35" ht="72" x14ac:dyDescent="0.25">
      <c r="A8" s="392"/>
      <c r="B8" s="392"/>
      <c r="C8" s="392"/>
      <c r="D8" s="392"/>
      <c r="E8" s="271"/>
      <c r="F8" s="392"/>
      <c r="G8" s="392"/>
      <c r="H8" s="392"/>
      <c r="I8" s="120" t="s">
        <v>362</v>
      </c>
      <c r="J8" s="120" t="s">
        <v>363</v>
      </c>
      <c r="K8" s="120" t="s">
        <v>364</v>
      </c>
      <c r="L8" s="121">
        <v>220000</v>
      </c>
      <c r="M8" s="271"/>
      <c r="N8" s="392"/>
      <c r="O8" s="271"/>
      <c r="P8" s="271"/>
      <c r="Q8" s="271"/>
      <c r="R8" s="271"/>
      <c r="S8" s="387"/>
      <c r="T8" s="417"/>
      <c r="U8" s="388"/>
      <c r="V8" s="271"/>
      <c r="W8" s="271"/>
      <c r="X8" s="271"/>
      <c r="Y8" s="271"/>
      <c r="Z8" s="271"/>
      <c r="AA8" s="388"/>
      <c r="AB8" s="271"/>
      <c r="AC8" s="271"/>
      <c r="AD8" s="388"/>
      <c r="AE8" s="271"/>
      <c r="AF8" s="271"/>
      <c r="AG8" s="415"/>
      <c r="AH8" s="415"/>
      <c r="AI8" s="392"/>
    </row>
    <row r="9" spans="1:35" ht="120" x14ac:dyDescent="0.25">
      <c r="A9" s="392"/>
      <c r="B9" s="392"/>
      <c r="C9" s="392"/>
      <c r="D9" s="392"/>
      <c r="E9" s="270" t="s">
        <v>585</v>
      </c>
      <c r="F9" s="392"/>
      <c r="G9" s="392"/>
      <c r="H9" s="392"/>
      <c r="I9" s="120" t="s">
        <v>365</v>
      </c>
      <c r="J9" s="120" t="s">
        <v>366</v>
      </c>
      <c r="K9" s="120" t="s">
        <v>367</v>
      </c>
      <c r="L9" s="120">
        <v>6.64</v>
      </c>
      <c r="M9" s="270" t="s">
        <v>82</v>
      </c>
      <c r="N9" s="392"/>
      <c r="O9" s="270" t="s">
        <v>357</v>
      </c>
      <c r="P9" s="270" t="s">
        <v>85</v>
      </c>
      <c r="Q9" s="270" t="s">
        <v>134</v>
      </c>
      <c r="R9" s="270" t="s">
        <v>135</v>
      </c>
      <c r="S9" s="387"/>
      <c r="T9" s="386">
        <v>3216776.3</v>
      </c>
      <c r="U9" s="386">
        <v>3216776.3</v>
      </c>
      <c r="V9" s="270" t="s">
        <v>136</v>
      </c>
      <c r="W9" s="270" t="s">
        <v>136</v>
      </c>
      <c r="X9" s="270" t="s">
        <v>136</v>
      </c>
      <c r="Y9" s="270" t="s">
        <v>136</v>
      </c>
      <c r="Z9" s="270" t="s">
        <v>136</v>
      </c>
      <c r="AA9" s="386">
        <v>567666.41</v>
      </c>
      <c r="AB9" s="270" t="s">
        <v>87</v>
      </c>
      <c r="AC9" s="270" t="s">
        <v>136</v>
      </c>
      <c r="AD9" s="386">
        <f>U9</f>
        <v>3216776.3</v>
      </c>
      <c r="AE9" s="270" t="s">
        <v>136</v>
      </c>
      <c r="AF9" s="270" t="s">
        <v>136</v>
      </c>
      <c r="AG9" s="415"/>
      <c r="AH9" s="415"/>
      <c r="AI9" s="392"/>
    </row>
    <row r="10" spans="1:35" ht="48" x14ac:dyDescent="0.25">
      <c r="A10" s="392"/>
      <c r="B10" s="392"/>
      <c r="C10" s="392"/>
      <c r="D10" s="392"/>
      <c r="E10" s="392"/>
      <c r="F10" s="392"/>
      <c r="G10" s="392"/>
      <c r="H10" s="392"/>
      <c r="I10" s="120" t="s">
        <v>359</v>
      </c>
      <c r="J10" s="120" t="s">
        <v>360</v>
      </c>
      <c r="K10" s="120" t="s">
        <v>361</v>
      </c>
      <c r="L10" s="120">
        <v>1</v>
      </c>
      <c r="M10" s="392"/>
      <c r="N10" s="392"/>
      <c r="O10" s="392"/>
      <c r="P10" s="392"/>
      <c r="Q10" s="392"/>
      <c r="R10" s="392"/>
      <c r="S10" s="387"/>
      <c r="T10" s="387"/>
      <c r="U10" s="387"/>
      <c r="V10" s="392"/>
      <c r="W10" s="392"/>
      <c r="X10" s="392"/>
      <c r="Y10" s="392"/>
      <c r="Z10" s="392"/>
      <c r="AA10" s="387"/>
      <c r="AB10" s="392"/>
      <c r="AC10" s="392"/>
      <c r="AD10" s="387"/>
      <c r="AE10" s="392"/>
      <c r="AF10" s="392"/>
      <c r="AG10" s="415"/>
      <c r="AH10" s="415"/>
      <c r="AI10" s="392"/>
    </row>
    <row r="11" spans="1:35" ht="72" x14ac:dyDescent="0.25">
      <c r="A11" s="271"/>
      <c r="B11" s="271"/>
      <c r="C11" s="271"/>
      <c r="D11" s="271"/>
      <c r="E11" s="271"/>
      <c r="F11" s="271"/>
      <c r="G11" s="271"/>
      <c r="H11" s="271"/>
      <c r="I11" s="120" t="s">
        <v>446</v>
      </c>
      <c r="J11" s="120" t="s">
        <v>586</v>
      </c>
      <c r="K11" s="120" t="s">
        <v>448</v>
      </c>
      <c r="L11" s="121">
        <v>21000</v>
      </c>
      <c r="M11" s="271"/>
      <c r="N11" s="271"/>
      <c r="O11" s="271"/>
      <c r="P11" s="271"/>
      <c r="Q11" s="271"/>
      <c r="R11" s="271"/>
      <c r="S11" s="388"/>
      <c r="T11" s="388"/>
      <c r="U11" s="388"/>
      <c r="V11" s="271"/>
      <c r="W11" s="271"/>
      <c r="X11" s="271"/>
      <c r="Y11" s="271"/>
      <c r="Z11" s="271"/>
      <c r="AA11" s="388"/>
      <c r="AB11" s="271"/>
      <c r="AC11" s="271"/>
      <c r="AD11" s="388"/>
      <c r="AE11" s="271"/>
      <c r="AF11" s="271"/>
      <c r="AG11" s="416"/>
      <c r="AH11" s="416"/>
      <c r="AI11" s="271"/>
    </row>
    <row r="12" spans="1:35" ht="72" x14ac:dyDescent="0.25">
      <c r="A12" s="270" t="s">
        <v>368</v>
      </c>
      <c r="B12" s="270" t="s">
        <v>369</v>
      </c>
      <c r="C12" s="270" t="s">
        <v>350</v>
      </c>
      <c r="D12" s="270" t="s">
        <v>351</v>
      </c>
      <c r="E12" s="270" t="s">
        <v>587</v>
      </c>
      <c r="F12" s="270" t="s">
        <v>353</v>
      </c>
      <c r="G12" s="270" t="s">
        <v>79</v>
      </c>
      <c r="H12" s="270" t="s">
        <v>79</v>
      </c>
      <c r="I12" s="120" t="s">
        <v>362</v>
      </c>
      <c r="J12" s="120" t="s">
        <v>363</v>
      </c>
      <c r="K12" s="120" t="s">
        <v>364</v>
      </c>
      <c r="L12" s="120" t="s">
        <v>370</v>
      </c>
      <c r="M12" s="270" t="s">
        <v>82</v>
      </c>
      <c r="N12" s="270" t="s">
        <v>94</v>
      </c>
      <c r="O12" s="270" t="s">
        <v>357</v>
      </c>
      <c r="P12" s="270" t="s">
        <v>85</v>
      </c>
      <c r="Q12" s="270" t="s">
        <v>134</v>
      </c>
      <c r="R12" s="270" t="s">
        <v>135</v>
      </c>
      <c r="S12" s="386">
        <f>T12+T14+U17+U19</f>
        <v>18362543</v>
      </c>
      <c r="T12" s="386">
        <v>2550000</v>
      </c>
      <c r="U12" s="386">
        <f>T12</f>
        <v>2550000</v>
      </c>
      <c r="V12" s="270" t="s">
        <v>136</v>
      </c>
      <c r="W12" s="270" t="s">
        <v>136</v>
      </c>
      <c r="X12" s="270" t="s">
        <v>136</v>
      </c>
      <c r="Y12" s="270" t="s">
        <v>136</v>
      </c>
      <c r="Z12" s="270" t="s">
        <v>136</v>
      </c>
      <c r="AA12" s="386">
        <v>450000</v>
      </c>
      <c r="AB12" s="270" t="s">
        <v>87</v>
      </c>
      <c r="AC12" s="270" t="s">
        <v>136</v>
      </c>
      <c r="AD12" s="386">
        <f>U12</f>
        <v>2550000</v>
      </c>
      <c r="AE12" s="270" t="s">
        <v>136</v>
      </c>
      <c r="AF12" s="270" t="s">
        <v>136</v>
      </c>
      <c r="AG12" s="414" t="s">
        <v>371</v>
      </c>
      <c r="AH12" s="414" t="s">
        <v>221</v>
      </c>
      <c r="AI12" s="270"/>
    </row>
    <row r="13" spans="1:35" ht="48" x14ac:dyDescent="0.25">
      <c r="A13" s="392"/>
      <c r="B13" s="392"/>
      <c r="C13" s="392"/>
      <c r="D13" s="392"/>
      <c r="E13" s="392"/>
      <c r="F13" s="392"/>
      <c r="G13" s="392"/>
      <c r="H13" s="392"/>
      <c r="I13" s="120" t="s">
        <v>359</v>
      </c>
      <c r="J13" s="120" t="s">
        <v>360</v>
      </c>
      <c r="K13" s="120" t="s">
        <v>361</v>
      </c>
      <c r="L13" s="120">
        <v>1</v>
      </c>
      <c r="M13" s="392"/>
      <c r="N13" s="392"/>
      <c r="O13" s="392"/>
      <c r="P13" s="392"/>
      <c r="Q13" s="392"/>
      <c r="R13" s="392"/>
      <c r="S13" s="387"/>
      <c r="T13" s="387"/>
      <c r="U13" s="387"/>
      <c r="V13" s="392"/>
      <c r="W13" s="392"/>
      <c r="X13" s="392"/>
      <c r="Y13" s="392"/>
      <c r="Z13" s="392"/>
      <c r="AA13" s="387"/>
      <c r="AB13" s="392"/>
      <c r="AC13" s="392"/>
      <c r="AD13" s="387"/>
      <c r="AE13" s="392"/>
      <c r="AF13" s="392"/>
      <c r="AG13" s="415"/>
      <c r="AH13" s="415"/>
      <c r="AI13" s="392"/>
    </row>
    <row r="14" spans="1:35" ht="72" x14ac:dyDescent="0.25">
      <c r="A14" s="392"/>
      <c r="B14" s="392"/>
      <c r="C14" s="392"/>
      <c r="D14" s="392"/>
      <c r="E14" s="270" t="s">
        <v>588</v>
      </c>
      <c r="F14" s="392"/>
      <c r="G14" s="392"/>
      <c r="H14" s="392"/>
      <c r="I14" s="120" t="s">
        <v>362</v>
      </c>
      <c r="J14" s="120" t="s">
        <v>363</v>
      </c>
      <c r="K14" s="120" t="s">
        <v>364</v>
      </c>
      <c r="L14" s="120" t="s">
        <v>372</v>
      </c>
      <c r="M14" s="270" t="s">
        <v>82</v>
      </c>
      <c r="N14" s="392"/>
      <c r="O14" s="270" t="s">
        <v>357</v>
      </c>
      <c r="P14" s="270" t="s">
        <v>85</v>
      </c>
      <c r="Q14" s="270" t="s">
        <v>134</v>
      </c>
      <c r="R14" s="270" t="s">
        <v>135</v>
      </c>
      <c r="S14" s="387"/>
      <c r="T14" s="386">
        <f>SUM(U14+Z14)</f>
        <v>9287543</v>
      </c>
      <c r="U14" s="386">
        <v>7675656</v>
      </c>
      <c r="V14" s="270" t="s">
        <v>136</v>
      </c>
      <c r="W14" s="270" t="s">
        <v>136</v>
      </c>
      <c r="X14" s="270" t="s">
        <v>136</v>
      </c>
      <c r="Y14" s="412"/>
      <c r="Z14" s="412">
        <v>1611887</v>
      </c>
      <c r="AA14" s="386">
        <v>2441700</v>
      </c>
      <c r="AB14" s="270" t="s">
        <v>87</v>
      </c>
      <c r="AC14" s="270" t="s">
        <v>136</v>
      </c>
      <c r="AD14" s="386">
        <f>U14</f>
        <v>7675656</v>
      </c>
      <c r="AE14" s="270" t="s">
        <v>136</v>
      </c>
      <c r="AF14" s="270" t="s">
        <v>136</v>
      </c>
      <c r="AG14" s="415"/>
      <c r="AH14" s="415"/>
      <c r="AI14" s="392"/>
    </row>
    <row r="15" spans="1:35" ht="48" x14ac:dyDescent="0.25">
      <c r="A15" s="392"/>
      <c r="B15" s="392"/>
      <c r="C15" s="392"/>
      <c r="D15" s="392"/>
      <c r="E15" s="392"/>
      <c r="F15" s="392"/>
      <c r="G15" s="392"/>
      <c r="H15" s="392"/>
      <c r="I15" s="120" t="s">
        <v>359</v>
      </c>
      <c r="J15" s="120" t="s">
        <v>360</v>
      </c>
      <c r="K15" s="120" t="s">
        <v>361</v>
      </c>
      <c r="L15" s="120">
        <v>1</v>
      </c>
      <c r="M15" s="392"/>
      <c r="N15" s="392"/>
      <c r="O15" s="392"/>
      <c r="P15" s="392"/>
      <c r="Q15" s="392"/>
      <c r="R15" s="392"/>
      <c r="S15" s="387"/>
      <c r="T15" s="387"/>
      <c r="U15" s="387"/>
      <c r="V15" s="392"/>
      <c r="W15" s="392"/>
      <c r="X15" s="392"/>
      <c r="Y15" s="392"/>
      <c r="Z15" s="392"/>
      <c r="AA15" s="387"/>
      <c r="AB15" s="392"/>
      <c r="AC15" s="392"/>
      <c r="AD15" s="387"/>
      <c r="AE15" s="392"/>
      <c r="AF15" s="392"/>
      <c r="AG15" s="415"/>
      <c r="AH15" s="415"/>
      <c r="AI15" s="392"/>
    </row>
    <row r="16" spans="1:35" ht="144" x14ac:dyDescent="0.25">
      <c r="A16" s="392"/>
      <c r="B16" s="392"/>
      <c r="C16" s="392"/>
      <c r="D16" s="392"/>
      <c r="E16" s="271"/>
      <c r="F16" s="392"/>
      <c r="G16" s="392"/>
      <c r="H16" s="392"/>
      <c r="I16" s="120" t="s">
        <v>354</v>
      </c>
      <c r="J16" s="120" t="s">
        <v>355</v>
      </c>
      <c r="K16" s="120" t="s">
        <v>356</v>
      </c>
      <c r="L16" s="188">
        <v>2772</v>
      </c>
      <c r="M16" s="271"/>
      <c r="N16" s="392"/>
      <c r="O16" s="271"/>
      <c r="P16" s="271"/>
      <c r="Q16" s="271"/>
      <c r="R16" s="271"/>
      <c r="S16" s="387"/>
      <c r="T16" s="388"/>
      <c r="U16" s="388"/>
      <c r="V16" s="271"/>
      <c r="W16" s="271"/>
      <c r="X16" s="271"/>
      <c r="Y16" s="271"/>
      <c r="Z16" s="271"/>
      <c r="AA16" s="388"/>
      <c r="AB16" s="271"/>
      <c r="AC16" s="271"/>
      <c r="AD16" s="388"/>
      <c r="AE16" s="271"/>
      <c r="AF16" s="271"/>
      <c r="AG16" s="415"/>
      <c r="AH16" s="415"/>
      <c r="AI16" s="392"/>
    </row>
    <row r="17" spans="1:35" ht="72" customHeight="1" x14ac:dyDescent="0.25">
      <c r="A17" s="392"/>
      <c r="B17" s="392"/>
      <c r="C17" s="392"/>
      <c r="D17" s="392"/>
      <c r="E17" s="270" t="s">
        <v>589</v>
      </c>
      <c r="F17" s="392"/>
      <c r="G17" s="392"/>
      <c r="H17" s="392"/>
      <c r="I17" s="120" t="s">
        <v>362</v>
      </c>
      <c r="J17" s="120" t="s">
        <v>363</v>
      </c>
      <c r="K17" s="120" t="s">
        <v>364</v>
      </c>
      <c r="L17" s="188">
        <v>180700</v>
      </c>
      <c r="M17" s="270" t="s">
        <v>82</v>
      </c>
      <c r="N17" s="392"/>
      <c r="O17" s="270" t="s">
        <v>357</v>
      </c>
      <c r="P17" s="270" t="s">
        <v>85</v>
      </c>
      <c r="Q17" s="270" t="s">
        <v>134</v>
      </c>
      <c r="R17" s="270" t="s">
        <v>135</v>
      </c>
      <c r="S17" s="387"/>
      <c r="T17" s="386">
        <v>3975000</v>
      </c>
      <c r="U17" s="386">
        <v>3975000</v>
      </c>
      <c r="V17" s="270" t="s">
        <v>136</v>
      </c>
      <c r="W17" s="270" t="s">
        <v>136</v>
      </c>
      <c r="X17" s="270" t="s">
        <v>136</v>
      </c>
      <c r="Y17" s="270" t="s">
        <v>136</v>
      </c>
      <c r="Z17" s="270" t="s">
        <v>136</v>
      </c>
      <c r="AA17" s="386">
        <v>701471</v>
      </c>
      <c r="AB17" s="270" t="s">
        <v>87</v>
      </c>
      <c r="AC17" s="270" t="s">
        <v>136</v>
      </c>
      <c r="AD17" s="386">
        <f>U17</f>
        <v>3975000</v>
      </c>
      <c r="AE17" s="270" t="s">
        <v>136</v>
      </c>
      <c r="AF17" s="270" t="s">
        <v>136</v>
      </c>
      <c r="AG17" s="415"/>
      <c r="AH17" s="415"/>
      <c r="AI17" s="392"/>
    </row>
    <row r="18" spans="1:35" ht="48" x14ac:dyDescent="0.25">
      <c r="A18" s="392"/>
      <c r="B18" s="392"/>
      <c r="C18" s="392"/>
      <c r="D18" s="392"/>
      <c r="E18" s="392"/>
      <c r="F18" s="392"/>
      <c r="G18" s="392"/>
      <c r="H18" s="392"/>
      <c r="I18" s="120" t="s">
        <v>359</v>
      </c>
      <c r="J18" s="120" t="s">
        <v>360</v>
      </c>
      <c r="K18" s="120" t="s">
        <v>361</v>
      </c>
      <c r="L18" s="120">
        <v>1</v>
      </c>
      <c r="M18" s="392"/>
      <c r="N18" s="392"/>
      <c r="O18" s="392"/>
      <c r="P18" s="392"/>
      <c r="Q18" s="392"/>
      <c r="R18" s="392"/>
      <c r="S18" s="387"/>
      <c r="T18" s="387"/>
      <c r="U18" s="387"/>
      <c r="V18" s="392"/>
      <c r="W18" s="392"/>
      <c r="X18" s="392"/>
      <c r="Y18" s="392"/>
      <c r="Z18" s="392"/>
      <c r="AA18" s="387"/>
      <c r="AB18" s="392"/>
      <c r="AC18" s="392"/>
      <c r="AD18" s="387"/>
      <c r="AE18" s="392"/>
      <c r="AF18" s="392"/>
      <c r="AG18" s="415"/>
      <c r="AH18" s="415"/>
      <c r="AI18" s="392"/>
    </row>
    <row r="19" spans="1:35" ht="96" x14ac:dyDescent="0.25">
      <c r="A19" s="392"/>
      <c r="B19" s="392"/>
      <c r="C19" s="392"/>
      <c r="D19" s="392"/>
      <c r="E19" s="270" t="s">
        <v>590</v>
      </c>
      <c r="F19" s="392"/>
      <c r="G19" s="392"/>
      <c r="H19" s="392"/>
      <c r="I19" s="120" t="s">
        <v>373</v>
      </c>
      <c r="J19" s="120" t="s">
        <v>374</v>
      </c>
      <c r="K19" s="120" t="s">
        <v>367</v>
      </c>
      <c r="L19" s="120">
        <v>12</v>
      </c>
      <c r="M19" s="270" t="s">
        <v>82</v>
      </c>
      <c r="N19" s="392"/>
      <c r="O19" s="270" t="s">
        <v>357</v>
      </c>
      <c r="P19" s="270" t="s">
        <v>85</v>
      </c>
      <c r="Q19" s="270" t="s">
        <v>134</v>
      </c>
      <c r="R19" s="270" t="s">
        <v>135</v>
      </c>
      <c r="S19" s="387"/>
      <c r="T19" s="386">
        <v>2550000</v>
      </c>
      <c r="U19" s="386">
        <v>2550000</v>
      </c>
      <c r="V19" s="270" t="s">
        <v>136</v>
      </c>
      <c r="W19" s="270" t="s">
        <v>136</v>
      </c>
      <c r="X19" s="270" t="s">
        <v>136</v>
      </c>
      <c r="Y19" s="270" t="s">
        <v>136</v>
      </c>
      <c r="Z19" s="270" t="s">
        <v>136</v>
      </c>
      <c r="AA19" s="386">
        <v>450000</v>
      </c>
      <c r="AB19" s="270" t="s">
        <v>87</v>
      </c>
      <c r="AC19" s="270" t="s">
        <v>136</v>
      </c>
      <c r="AD19" s="386">
        <f>U19</f>
        <v>2550000</v>
      </c>
      <c r="AE19" s="270" t="s">
        <v>136</v>
      </c>
      <c r="AF19" s="270" t="s">
        <v>136</v>
      </c>
      <c r="AG19" s="415"/>
      <c r="AH19" s="415"/>
      <c r="AI19" s="392"/>
    </row>
    <row r="20" spans="1:35" ht="48" x14ac:dyDescent="0.25">
      <c r="A20" s="392"/>
      <c r="B20" s="392"/>
      <c r="C20" s="392"/>
      <c r="D20" s="392"/>
      <c r="E20" s="392"/>
      <c r="F20" s="392"/>
      <c r="G20" s="392"/>
      <c r="H20" s="392"/>
      <c r="I20" s="120" t="s">
        <v>637</v>
      </c>
      <c r="J20" s="192" t="s">
        <v>657</v>
      </c>
      <c r="K20" s="111" t="s">
        <v>751</v>
      </c>
      <c r="L20" s="111">
        <v>126884</v>
      </c>
      <c r="M20" s="392"/>
      <c r="N20" s="392"/>
      <c r="O20" s="392"/>
      <c r="P20" s="392"/>
      <c r="Q20" s="392"/>
      <c r="R20" s="392"/>
      <c r="S20" s="387"/>
      <c r="T20" s="387"/>
      <c r="U20" s="387"/>
      <c r="V20" s="392"/>
      <c r="W20" s="392"/>
      <c r="X20" s="392"/>
      <c r="Y20" s="392"/>
      <c r="Z20" s="392"/>
      <c r="AA20" s="387"/>
      <c r="AB20" s="392"/>
      <c r="AC20" s="392"/>
      <c r="AD20" s="387"/>
      <c r="AE20" s="392"/>
      <c r="AF20" s="392"/>
      <c r="AG20" s="415"/>
      <c r="AH20" s="415"/>
      <c r="AI20" s="392"/>
    </row>
    <row r="21" spans="1:35" ht="48" x14ac:dyDescent="0.25">
      <c r="A21" s="392"/>
      <c r="B21" s="392"/>
      <c r="C21" s="392"/>
      <c r="D21" s="392"/>
      <c r="E21" s="392"/>
      <c r="F21" s="392"/>
      <c r="G21" s="392"/>
      <c r="H21" s="392"/>
      <c r="I21" s="111" t="s">
        <v>359</v>
      </c>
      <c r="J21" s="111" t="s">
        <v>360</v>
      </c>
      <c r="K21" s="111" t="s">
        <v>361</v>
      </c>
      <c r="L21" s="111">
        <v>1</v>
      </c>
      <c r="M21" s="392"/>
      <c r="N21" s="392"/>
      <c r="O21" s="392"/>
      <c r="P21" s="392"/>
      <c r="Q21" s="392"/>
      <c r="R21" s="392"/>
      <c r="S21" s="387"/>
      <c r="T21" s="387"/>
      <c r="U21" s="387"/>
      <c r="V21" s="392"/>
      <c r="W21" s="392"/>
      <c r="X21" s="392"/>
      <c r="Y21" s="392"/>
      <c r="Z21" s="392"/>
      <c r="AA21" s="387"/>
      <c r="AB21" s="392"/>
      <c r="AC21" s="392"/>
      <c r="AD21" s="387"/>
      <c r="AE21" s="392"/>
      <c r="AF21" s="392"/>
      <c r="AG21" s="415"/>
      <c r="AH21" s="415"/>
      <c r="AI21" s="392"/>
    </row>
    <row r="22" spans="1:35" ht="48" x14ac:dyDescent="0.25">
      <c r="A22" s="381" t="s">
        <v>375</v>
      </c>
      <c r="B22" s="381" t="s">
        <v>376</v>
      </c>
      <c r="C22" s="381" t="s">
        <v>350</v>
      </c>
      <c r="D22" s="381" t="s">
        <v>351</v>
      </c>
      <c r="E22" s="381" t="s">
        <v>591</v>
      </c>
      <c r="F22" s="381" t="s">
        <v>353</v>
      </c>
      <c r="G22" s="381" t="s">
        <v>79</v>
      </c>
      <c r="H22" s="381" t="s">
        <v>79</v>
      </c>
      <c r="I22" s="120" t="s">
        <v>359</v>
      </c>
      <c r="J22" s="120" t="s">
        <v>360</v>
      </c>
      <c r="K22" s="120" t="s">
        <v>361</v>
      </c>
      <c r="L22" s="120">
        <v>1</v>
      </c>
      <c r="M22" s="381" t="s">
        <v>82</v>
      </c>
      <c r="N22" s="381" t="s">
        <v>94</v>
      </c>
      <c r="O22" s="381" t="s">
        <v>357</v>
      </c>
      <c r="P22" s="381" t="s">
        <v>85</v>
      </c>
      <c r="Q22" s="381" t="s">
        <v>134</v>
      </c>
      <c r="R22" s="381" t="s">
        <v>135</v>
      </c>
      <c r="S22" s="375">
        <f>T22+T24</f>
        <v>6786082.0500000007</v>
      </c>
      <c r="T22" s="375">
        <v>2922445.7</v>
      </c>
      <c r="U22" s="375">
        <v>2922445.7</v>
      </c>
      <c r="V22" s="381" t="s">
        <v>136</v>
      </c>
      <c r="W22" s="381" t="s">
        <v>136</v>
      </c>
      <c r="X22" s="381" t="s">
        <v>136</v>
      </c>
      <c r="Y22" s="381" t="s">
        <v>136</v>
      </c>
      <c r="Z22" s="381" t="s">
        <v>136</v>
      </c>
      <c r="AA22" s="375">
        <v>515725.72</v>
      </c>
      <c r="AB22" s="381" t="s">
        <v>87</v>
      </c>
      <c r="AC22" s="381" t="s">
        <v>136</v>
      </c>
      <c r="AD22" s="375">
        <f>U22</f>
        <v>2922445.7</v>
      </c>
      <c r="AE22" s="381" t="s">
        <v>136</v>
      </c>
      <c r="AF22" s="381" t="s">
        <v>136</v>
      </c>
      <c r="AG22" s="418" t="s">
        <v>377</v>
      </c>
      <c r="AH22" s="418" t="s">
        <v>378</v>
      </c>
      <c r="AI22" s="381"/>
    </row>
    <row r="23" spans="1:35" ht="72" x14ac:dyDescent="0.25">
      <c r="A23" s="381"/>
      <c r="B23" s="381"/>
      <c r="C23" s="381"/>
      <c r="D23" s="381"/>
      <c r="E23" s="381"/>
      <c r="F23" s="381"/>
      <c r="G23" s="381"/>
      <c r="H23" s="381"/>
      <c r="I23" s="120" t="s">
        <v>362</v>
      </c>
      <c r="J23" s="120" t="s">
        <v>363</v>
      </c>
      <c r="K23" s="120" t="s">
        <v>364</v>
      </c>
      <c r="L23" s="121">
        <v>107300</v>
      </c>
      <c r="M23" s="381"/>
      <c r="N23" s="381"/>
      <c r="O23" s="381"/>
      <c r="P23" s="381"/>
      <c r="Q23" s="381"/>
      <c r="R23" s="381"/>
      <c r="S23" s="375"/>
      <c r="T23" s="375"/>
      <c r="U23" s="375"/>
      <c r="V23" s="381"/>
      <c r="W23" s="381"/>
      <c r="X23" s="381"/>
      <c r="Y23" s="381"/>
      <c r="Z23" s="381"/>
      <c r="AA23" s="375"/>
      <c r="AB23" s="381"/>
      <c r="AC23" s="381"/>
      <c r="AD23" s="375"/>
      <c r="AE23" s="381"/>
      <c r="AF23" s="381"/>
      <c r="AG23" s="418"/>
      <c r="AH23" s="418"/>
      <c r="AI23" s="381"/>
    </row>
    <row r="24" spans="1:35" ht="72" x14ac:dyDescent="0.25">
      <c r="A24" s="381"/>
      <c r="B24" s="381"/>
      <c r="C24" s="381"/>
      <c r="D24" s="381"/>
      <c r="E24" s="381" t="s">
        <v>592</v>
      </c>
      <c r="F24" s="381"/>
      <c r="G24" s="381"/>
      <c r="H24" s="381"/>
      <c r="I24" s="120" t="s">
        <v>362</v>
      </c>
      <c r="J24" s="120" t="s">
        <v>363</v>
      </c>
      <c r="K24" s="120" t="s">
        <v>364</v>
      </c>
      <c r="L24" s="121" t="s">
        <v>379</v>
      </c>
      <c r="M24" s="381" t="s">
        <v>82</v>
      </c>
      <c r="N24" s="381"/>
      <c r="O24" s="381" t="s">
        <v>357</v>
      </c>
      <c r="P24" s="381" t="s">
        <v>85</v>
      </c>
      <c r="Q24" s="381" t="s">
        <v>134</v>
      </c>
      <c r="R24" s="381" t="s">
        <v>135</v>
      </c>
      <c r="S24" s="375"/>
      <c r="T24" s="396">
        <v>3863636.35</v>
      </c>
      <c r="U24" s="375">
        <f>T24</f>
        <v>3863636.35</v>
      </c>
      <c r="V24" s="381" t="s">
        <v>136</v>
      </c>
      <c r="W24" s="381" t="s">
        <v>136</v>
      </c>
      <c r="X24" s="381" t="s">
        <v>136</v>
      </c>
      <c r="Y24" s="381" t="s">
        <v>136</v>
      </c>
      <c r="Z24" s="381" t="s">
        <v>136</v>
      </c>
      <c r="AA24" s="375">
        <v>825000.01</v>
      </c>
      <c r="AB24" s="381" t="s">
        <v>87</v>
      </c>
      <c r="AC24" s="381" t="s">
        <v>136</v>
      </c>
      <c r="AD24" s="375">
        <f>U24</f>
        <v>3863636.35</v>
      </c>
      <c r="AE24" s="381" t="s">
        <v>136</v>
      </c>
      <c r="AF24" s="381" t="s">
        <v>136</v>
      </c>
      <c r="AG24" s="418"/>
      <c r="AH24" s="418"/>
      <c r="AI24" s="381"/>
    </row>
    <row r="25" spans="1:35" ht="48" x14ac:dyDescent="0.25">
      <c r="A25" s="381"/>
      <c r="B25" s="381"/>
      <c r="C25" s="381"/>
      <c r="D25" s="381"/>
      <c r="E25" s="381"/>
      <c r="F25" s="381"/>
      <c r="G25" s="381"/>
      <c r="H25" s="381"/>
      <c r="I25" s="120" t="s">
        <v>359</v>
      </c>
      <c r="J25" s="120" t="s">
        <v>360</v>
      </c>
      <c r="K25" s="120" t="s">
        <v>361</v>
      </c>
      <c r="L25" s="120">
        <v>1</v>
      </c>
      <c r="M25" s="381"/>
      <c r="N25" s="381"/>
      <c r="O25" s="381"/>
      <c r="P25" s="381"/>
      <c r="Q25" s="381"/>
      <c r="R25" s="381"/>
      <c r="S25" s="375"/>
      <c r="T25" s="396"/>
      <c r="U25" s="375"/>
      <c r="V25" s="381"/>
      <c r="W25" s="381"/>
      <c r="X25" s="381"/>
      <c r="Y25" s="381"/>
      <c r="Z25" s="381"/>
      <c r="AA25" s="375"/>
      <c r="AB25" s="381"/>
      <c r="AC25" s="381"/>
      <c r="AD25" s="375"/>
      <c r="AE25" s="381"/>
      <c r="AF25" s="381"/>
      <c r="AG25" s="418"/>
      <c r="AH25" s="418"/>
      <c r="AI25" s="381"/>
    </row>
    <row r="26" spans="1:35" ht="96" x14ac:dyDescent="0.25">
      <c r="A26" s="270" t="s">
        <v>593</v>
      </c>
      <c r="B26" s="270" t="s">
        <v>594</v>
      </c>
      <c r="C26" s="270" t="s">
        <v>595</v>
      </c>
      <c r="D26" s="270" t="s">
        <v>596</v>
      </c>
      <c r="E26" s="270" t="s">
        <v>597</v>
      </c>
      <c r="F26" s="270" t="s">
        <v>598</v>
      </c>
      <c r="G26" s="270" t="s">
        <v>79</v>
      </c>
      <c r="H26" s="270" t="s">
        <v>79</v>
      </c>
      <c r="I26" s="120" t="s">
        <v>599</v>
      </c>
      <c r="J26" s="120" t="s">
        <v>600</v>
      </c>
      <c r="K26" s="120" t="s">
        <v>601</v>
      </c>
      <c r="L26" s="121">
        <v>10</v>
      </c>
      <c r="M26" s="270" t="s">
        <v>82</v>
      </c>
      <c r="N26" s="270" t="s">
        <v>602</v>
      </c>
      <c r="O26" s="270" t="s">
        <v>357</v>
      </c>
      <c r="P26" s="270" t="s">
        <v>85</v>
      </c>
      <c r="Q26" s="270" t="s">
        <v>134</v>
      </c>
      <c r="R26" s="270" t="s">
        <v>135</v>
      </c>
      <c r="S26" s="386">
        <f>T26+T29</f>
        <v>6311250</v>
      </c>
      <c r="T26" s="408">
        <v>1466250</v>
      </c>
      <c r="U26" s="386">
        <f>T26</f>
        <v>1466250</v>
      </c>
      <c r="V26" s="270" t="s">
        <v>136</v>
      </c>
      <c r="W26" s="270" t="s">
        <v>136</v>
      </c>
      <c r="X26" s="270" t="s">
        <v>136</v>
      </c>
      <c r="Y26" s="270" t="s">
        <v>136</v>
      </c>
      <c r="Z26" s="270" t="s">
        <v>136</v>
      </c>
      <c r="AA26" s="386">
        <v>258750</v>
      </c>
      <c r="AB26" s="270" t="s">
        <v>87</v>
      </c>
      <c r="AC26" s="270" t="s">
        <v>136</v>
      </c>
      <c r="AD26" s="386">
        <f>U26</f>
        <v>1466250</v>
      </c>
      <c r="AE26" s="270" t="s">
        <v>136</v>
      </c>
      <c r="AF26" s="270" t="s">
        <v>136</v>
      </c>
      <c r="AG26" s="414" t="s">
        <v>222</v>
      </c>
      <c r="AH26" s="414" t="s">
        <v>505</v>
      </c>
      <c r="AI26" s="270"/>
    </row>
    <row r="27" spans="1:35" ht="48" customHeight="1" x14ac:dyDescent="0.25">
      <c r="A27" s="392"/>
      <c r="B27" s="392"/>
      <c r="C27" s="392"/>
      <c r="D27" s="392"/>
      <c r="E27" s="392"/>
      <c r="F27" s="392"/>
      <c r="G27" s="392"/>
      <c r="H27" s="392"/>
      <c r="I27" s="270" t="s">
        <v>603</v>
      </c>
      <c r="J27" s="270" t="s">
        <v>360</v>
      </c>
      <c r="K27" s="270" t="s">
        <v>361</v>
      </c>
      <c r="L27" s="270">
        <v>1</v>
      </c>
      <c r="M27" s="392"/>
      <c r="N27" s="392"/>
      <c r="O27" s="392"/>
      <c r="P27" s="392"/>
      <c r="Q27" s="392"/>
      <c r="R27" s="392"/>
      <c r="S27" s="387"/>
      <c r="T27" s="409"/>
      <c r="U27" s="387"/>
      <c r="V27" s="392"/>
      <c r="W27" s="392"/>
      <c r="X27" s="392"/>
      <c r="Y27" s="392"/>
      <c r="Z27" s="392"/>
      <c r="AA27" s="387"/>
      <c r="AB27" s="392"/>
      <c r="AC27" s="392"/>
      <c r="AD27" s="387"/>
      <c r="AE27" s="392"/>
      <c r="AF27" s="392"/>
      <c r="AG27" s="415"/>
      <c r="AH27" s="415"/>
      <c r="AI27" s="392"/>
    </row>
    <row r="28" spans="1:35" ht="72" customHeight="1" x14ac:dyDescent="0.25">
      <c r="A28" s="392"/>
      <c r="B28" s="392"/>
      <c r="C28" s="392"/>
      <c r="D28" s="392"/>
      <c r="E28" s="271"/>
      <c r="F28" s="392"/>
      <c r="G28" s="392"/>
      <c r="H28" s="392"/>
      <c r="I28" s="271"/>
      <c r="J28" s="271" t="s">
        <v>363</v>
      </c>
      <c r="K28" s="271" t="s">
        <v>364</v>
      </c>
      <c r="L28" s="271">
        <v>220000</v>
      </c>
      <c r="M28" s="271"/>
      <c r="N28" s="392"/>
      <c r="O28" s="271"/>
      <c r="P28" s="271"/>
      <c r="Q28" s="271"/>
      <c r="R28" s="271"/>
      <c r="S28" s="387"/>
      <c r="T28" s="417"/>
      <c r="U28" s="388"/>
      <c r="V28" s="271"/>
      <c r="W28" s="271"/>
      <c r="X28" s="271"/>
      <c r="Y28" s="271"/>
      <c r="Z28" s="271"/>
      <c r="AA28" s="388"/>
      <c r="AB28" s="271"/>
      <c r="AC28" s="271"/>
      <c r="AD28" s="388"/>
      <c r="AE28" s="271"/>
      <c r="AF28" s="271"/>
      <c r="AG28" s="415"/>
      <c r="AH28" s="415"/>
      <c r="AI28" s="392"/>
    </row>
    <row r="29" spans="1:35" ht="72" x14ac:dyDescent="0.25">
      <c r="A29" s="392"/>
      <c r="B29" s="392"/>
      <c r="C29" s="392"/>
      <c r="D29" s="392"/>
      <c r="E29" s="270" t="s">
        <v>604</v>
      </c>
      <c r="F29" s="392"/>
      <c r="G29" s="392"/>
      <c r="H29" s="392"/>
      <c r="I29" s="120" t="s">
        <v>605</v>
      </c>
      <c r="J29" s="120" t="s">
        <v>363</v>
      </c>
      <c r="K29" s="120" t="s">
        <v>606</v>
      </c>
      <c r="L29" s="188">
        <v>13450</v>
      </c>
      <c r="M29" s="270" t="s">
        <v>82</v>
      </c>
      <c r="N29" s="270" t="s">
        <v>607</v>
      </c>
      <c r="O29" s="270" t="s">
        <v>357</v>
      </c>
      <c r="P29" s="270" t="s">
        <v>85</v>
      </c>
      <c r="Q29" s="270" t="s">
        <v>134</v>
      </c>
      <c r="R29" s="270" t="s">
        <v>135</v>
      </c>
      <c r="S29" s="387"/>
      <c r="T29" s="408">
        <v>4845000</v>
      </c>
      <c r="U29" s="386">
        <f>T29</f>
        <v>4845000</v>
      </c>
      <c r="V29" s="270" t="s">
        <v>136</v>
      </c>
      <c r="W29" s="270" t="s">
        <v>136</v>
      </c>
      <c r="X29" s="270" t="s">
        <v>136</v>
      </c>
      <c r="Y29" s="270" t="s">
        <v>136</v>
      </c>
      <c r="Z29" s="270" t="s">
        <v>136</v>
      </c>
      <c r="AA29" s="386">
        <v>855000</v>
      </c>
      <c r="AB29" s="270" t="s">
        <v>87</v>
      </c>
      <c r="AC29" s="270" t="s">
        <v>136</v>
      </c>
      <c r="AD29" s="386">
        <f>U29</f>
        <v>4845000</v>
      </c>
      <c r="AE29" s="270" t="s">
        <v>136</v>
      </c>
      <c r="AF29" s="270" t="s">
        <v>136</v>
      </c>
      <c r="AG29" s="415"/>
      <c r="AH29" s="415"/>
      <c r="AI29" s="392"/>
    </row>
    <row r="30" spans="1:35" x14ac:dyDescent="0.25">
      <c r="A30" s="392"/>
      <c r="B30" s="392"/>
      <c r="C30" s="392"/>
      <c r="D30" s="392"/>
      <c r="E30" s="392"/>
      <c r="F30" s="392"/>
      <c r="G30" s="392"/>
      <c r="H30" s="392"/>
      <c r="I30" s="270" t="s">
        <v>359</v>
      </c>
      <c r="J30" s="270" t="s">
        <v>360</v>
      </c>
      <c r="K30" s="270" t="s">
        <v>361</v>
      </c>
      <c r="L30" s="270">
        <v>1</v>
      </c>
      <c r="M30" s="392"/>
      <c r="N30" s="392"/>
      <c r="O30" s="392"/>
      <c r="P30" s="392"/>
      <c r="Q30" s="392"/>
      <c r="R30" s="392"/>
      <c r="S30" s="387"/>
      <c r="T30" s="409"/>
      <c r="U30" s="387"/>
      <c r="V30" s="392"/>
      <c r="W30" s="392"/>
      <c r="X30" s="392"/>
      <c r="Y30" s="392"/>
      <c r="Z30" s="392"/>
      <c r="AA30" s="387"/>
      <c r="AB30" s="392"/>
      <c r="AC30" s="392"/>
      <c r="AD30" s="387"/>
      <c r="AE30" s="392"/>
      <c r="AF30" s="392"/>
      <c r="AG30" s="415"/>
      <c r="AH30" s="415"/>
      <c r="AI30" s="392"/>
    </row>
    <row r="31" spans="1:35" x14ac:dyDescent="0.25">
      <c r="A31" s="271"/>
      <c r="B31" s="271"/>
      <c r="C31" s="271"/>
      <c r="D31" s="271"/>
      <c r="E31" s="271"/>
      <c r="F31" s="271"/>
      <c r="G31" s="271"/>
      <c r="H31" s="271"/>
      <c r="I31" s="271" t="s">
        <v>446</v>
      </c>
      <c r="J31" s="271" t="s">
        <v>447</v>
      </c>
      <c r="K31" s="271" t="s">
        <v>448</v>
      </c>
      <c r="L31" s="271">
        <v>21000</v>
      </c>
      <c r="M31" s="271"/>
      <c r="N31" s="392"/>
      <c r="O31" s="271"/>
      <c r="P31" s="271"/>
      <c r="Q31" s="271"/>
      <c r="R31" s="271"/>
      <c r="S31" s="388"/>
      <c r="T31" s="409"/>
      <c r="U31" s="388"/>
      <c r="V31" s="271"/>
      <c r="W31" s="271"/>
      <c r="X31" s="271"/>
      <c r="Y31" s="271"/>
      <c r="Z31" s="271"/>
      <c r="AA31" s="388"/>
      <c r="AB31" s="271"/>
      <c r="AC31" s="271"/>
      <c r="AD31" s="388"/>
      <c r="AE31" s="271"/>
      <c r="AF31" s="271"/>
      <c r="AG31" s="416"/>
      <c r="AH31" s="416"/>
      <c r="AI31" s="271"/>
    </row>
    <row r="32" spans="1:35" ht="72" x14ac:dyDescent="0.25">
      <c r="A32" s="270" t="s">
        <v>608</v>
      </c>
      <c r="B32" s="270" t="s">
        <v>609</v>
      </c>
      <c r="C32" s="270" t="s">
        <v>595</v>
      </c>
      <c r="D32" s="270" t="s">
        <v>596</v>
      </c>
      <c r="E32" s="270" t="s">
        <v>610</v>
      </c>
      <c r="F32" s="270" t="s">
        <v>598</v>
      </c>
      <c r="G32" s="270" t="s">
        <v>79</v>
      </c>
      <c r="H32" s="270" t="s">
        <v>79</v>
      </c>
      <c r="I32" s="120" t="s">
        <v>605</v>
      </c>
      <c r="J32" s="120" t="s">
        <v>363</v>
      </c>
      <c r="K32" s="120" t="s">
        <v>606</v>
      </c>
      <c r="L32" s="121">
        <v>750</v>
      </c>
      <c r="M32" s="270" t="s">
        <v>82</v>
      </c>
      <c r="N32" s="270" t="s">
        <v>611</v>
      </c>
      <c r="O32" s="270" t="s">
        <v>357</v>
      </c>
      <c r="P32" s="270" t="s">
        <v>85</v>
      </c>
      <c r="Q32" s="270" t="s">
        <v>134</v>
      </c>
      <c r="R32" s="270" t="s">
        <v>135</v>
      </c>
      <c r="S32" s="386">
        <f>T32+T35</f>
        <v>2975000</v>
      </c>
      <c r="T32" s="408">
        <v>425000</v>
      </c>
      <c r="U32" s="386">
        <f>T32</f>
        <v>425000</v>
      </c>
      <c r="V32" s="270" t="s">
        <v>136</v>
      </c>
      <c r="W32" s="270" t="s">
        <v>136</v>
      </c>
      <c r="X32" s="270" t="s">
        <v>136</v>
      </c>
      <c r="Y32" s="270" t="s">
        <v>136</v>
      </c>
      <c r="Z32" s="270" t="s">
        <v>136</v>
      </c>
      <c r="AA32" s="386">
        <v>75000</v>
      </c>
      <c r="AB32" s="270" t="s">
        <v>87</v>
      </c>
      <c r="AC32" s="270" t="s">
        <v>136</v>
      </c>
      <c r="AD32" s="386">
        <f>U32</f>
        <v>425000</v>
      </c>
      <c r="AE32" s="270" t="s">
        <v>136</v>
      </c>
      <c r="AF32" s="270" t="s">
        <v>136</v>
      </c>
      <c r="AG32" s="414" t="s">
        <v>612</v>
      </c>
      <c r="AH32" s="414" t="s">
        <v>505</v>
      </c>
      <c r="AI32" s="270"/>
    </row>
    <row r="33" spans="1:35" ht="48" customHeight="1" x14ac:dyDescent="0.25">
      <c r="A33" s="392"/>
      <c r="B33" s="392"/>
      <c r="C33" s="392"/>
      <c r="D33" s="392"/>
      <c r="E33" s="392"/>
      <c r="F33" s="392"/>
      <c r="G33" s="392"/>
      <c r="H33" s="392"/>
      <c r="I33" s="270" t="s">
        <v>603</v>
      </c>
      <c r="J33" s="270" t="s">
        <v>360</v>
      </c>
      <c r="K33" s="270" t="s">
        <v>361</v>
      </c>
      <c r="L33" s="270">
        <v>1</v>
      </c>
      <c r="M33" s="392"/>
      <c r="N33" s="392"/>
      <c r="O33" s="392"/>
      <c r="P33" s="392"/>
      <c r="Q33" s="392"/>
      <c r="R33" s="392"/>
      <c r="S33" s="387"/>
      <c r="T33" s="409"/>
      <c r="U33" s="387"/>
      <c r="V33" s="392"/>
      <c r="W33" s="392"/>
      <c r="X33" s="392"/>
      <c r="Y33" s="392"/>
      <c r="Z33" s="392"/>
      <c r="AA33" s="387"/>
      <c r="AB33" s="392"/>
      <c r="AC33" s="392"/>
      <c r="AD33" s="387"/>
      <c r="AE33" s="392"/>
      <c r="AF33" s="392"/>
      <c r="AG33" s="415"/>
      <c r="AH33" s="415"/>
      <c r="AI33" s="392"/>
    </row>
    <row r="34" spans="1:35" ht="72" customHeight="1" x14ac:dyDescent="0.25">
      <c r="A34" s="392"/>
      <c r="B34" s="392"/>
      <c r="C34" s="392"/>
      <c r="D34" s="392"/>
      <c r="E34" s="271"/>
      <c r="F34" s="392"/>
      <c r="G34" s="392"/>
      <c r="H34" s="392"/>
      <c r="I34" s="271"/>
      <c r="J34" s="271" t="s">
        <v>363</v>
      </c>
      <c r="K34" s="271" t="s">
        <v>364</v>
      </c>
      <c r="L34" s="271">
        <v>220000</v>
      </c>
      <c r="M34" s="271"/>
      <c r="N34" s="392"/>
      <c r="O34" s="271"/>
      <c r="P34" s="271"/>
      <c r="Q34" s="271"/>
      <c r="R34" s="271"/>
      <c r="S34" s="387"/>
      <c r="T34" s="417"/>
      <c r="U34" s="388"/>
      <c r="V34" s="271"/>
      <c r="W34" s="271"/>
      <c r="X34" s="271"/>
      <c r="Y34" s="271"/>
      <c r="Z34" s="271"/>
      <c r="AA34" s="388"/>
      <c r="AB34" s="271"/>
      <c r="AC34" s="271"/>
      <c r="AD34" s="388"/>
      <c r="AE34" s="271"/>
      <c r="AF34" s="271"/>
      <c r="AG34" s="415"/>
      <c r="AH34" s="415"/>
      <c r="AI34" s="392"/>
    </row>
    <row r="35" spans="1:35" ht="96" x14ac:dyDescent="0.25">
      <c r="A35" s="392"/>
      <c r="B35" s="392"/>
      <c r="C35" s="392"/>
      <c r="D35" s="392"/>
      <c r="E35" s="270" t="s">
        <v>613</v>
      </c>
      <c r="F35" s="392"/>
      <c r="G35" s="392"/>
      <c r="H35" s="392"/>
      <c r="I35" s="120" t="s">
        <v>599</v>
      </c>
      <c r="J35" s="120" t="s">
        <v>600</v>
      </c>
      <c r="K35" s="120" t="s">
        <v>601</v>
      </c>
      <c r="L35" s="189">
        <v>3.8</v>
      </c>
      <c r="M35" s="270" t="s">
        <v>82</v>
      </c>
      <c r="N35" s="270" t="s">
        <v>607</v>
      </c>
      <c r="O35" s="270" t="s">
        <v>357</v>
      </c>
      <c r="P35" s="270" t="s">
        <v>85</v>
      </c>
      <c r="Q35" s="270" t="s">
        <v>134</v>
      </c>
      <c r="R35" s="270" t="s">
        <v>135</v>
      </c>
      <c r="S35" s="387"/>
      <c r="T35" s="408">
        <v>2550000</v>
      </c>
      <c r="U35" s="386">
        <f>T35</f>
        <v>2550000</v>
      </c>
      <c r="V35" s="270" t="s">
        <v>136</v>
      </c>
      <c r="W35" s="270" t="s">
        <v>136</v>
      </c>
      <c r="X35" s="270" t="s">
        <v>136</v>
      </c>
      <c r="Y35" s="270" t="s">
        <v>136</v>
      </c>
      <c r="Z35" s="270" t="s">
        <v>136</v>
      </c>
      <c r="AA35" s="386">
        <v>450000</v>
      </c>
      <c r="AB35" s="270" t="s">
        <v>87</v>
      </c>
      <c r="AC35" s="270" t="s">
        <v>136</v>
      </c>
      <c r="AD35" s="386">
        <f>U35</f>
        <v>2550000</v>
      </c>
      <c r="AE35" s="270" t="s">
        <v>136</v>
      </c>
      <c r="AF35" s="270" t="s">
        <v>136</v>
      </c>
      <c r="AG35" s="415"/>
      <c r="AH35" s="415"/>
      <c r="AI35" s="392"/>
    </row>
    <row r="36" spans="1:35" ht="24" customHeight="1" x14ac:dyDescent="0.25">
      <c r="A36" s="392"/>
      <c r="B36" s="392"/>
      <c r="C36" s="392"/>
      <c r="D36" s="392"/>
      <c r="E36" s="392"/>
      <c r="F36" s="392"/>
      <c r="G36" s="392"/>
      <c r="H36" s="392"/>
      <c r="I36" s="270" t="s">
        <v>359</v>
      </c>
      <c r="J36" s="270" t="s">
        <v>360</v>
      </c>
      <c r="K36" s="270" t="s">
        <v>361</v>
      </c>
      <c r="L36" s="270">
        <v>1</v>
      </c>
      <c r="M36" s="392"/>
      <c r="N36" s="392"/>
      <c r="O36" s="392"/>
      <c r="P36" s="392"/>
      <c r="Q36" s="392"/>
      <c r="R36" s="392"/>
      <c r="S36" s="387"/>
      <c r="T36" s="409"/>
      <c r="U36" s="387"/>
      <c r="V36" s="392"/>
      <c r="W36" s="392"/>
      <c r="X36" s="392"/>
      <c r="Y36" s="392"/>
      <c r="Z36" s="392"/>
      <c r="AA36" s="387"/>
      <c r="AB36" s="392"/>
      <c r="AC36" s="392"/>
      <c r="AD36" s="387"/>
      <c r="AE36" s="392"/>
      <c r="AF36" s="392"/>
      <c r="AG36" s="415"/>
      <c r="AH36" s="415"/>
      <c r="AI36" s="392"/>
    </row>
    <row r="37" spans="1:35" ht="41.25" customHeight="1" x14ac:dyDescent="0.25">
      <c r="A37" s="271"/>
      <c r="B37" s="271"/>
      <c r="C37" s="271"/>
      <c r="D37" s="271"/>
      <c r="E37" s="271"/>
      <c r="F37" s="271"/>
      <c r="G37" s="271"/>
      <c r="H37" s="271"/>
      <c r="I37" s="271" t="s">
        <v>446</v>
      </c>
      <c r="J37" s="271" t="s">
        <v>447</v>
      </c>
      <c r="K37" s="271" t="s">
        <v>448</v>
      </c>
      <c r="L37" s="271">
        <v>21000</v>
      </c>
      <c r="M37" s="271"/>
      <c r="N37" s="392"/>
      <c r="O37" s="271"/>
      <c r="P37" s="271"/>
      <c r="Q37" s="271"/>
      <c r="R37" s="271"/>
      <c r="S37" s="388"/>
      <c r="T37" s="409"/>
      <c r="U37" s="388"/>
      <c r="V37" s="271"/>
      <c r="W37" s="271"/>
      <c r="X37" s="271"/>
      <c r="Y37" s="271"/>
      <c r="Z37" s="271"/>
      <c r="AA37" s="388"/>
      <c r="AB37" s="271"/>
      <c r="AC37" s="271"/>
      <c r="AD37" s="388"/>
      <c r="AE37" s="271"/>
      <c r="AF37" s="271"/>
      <c r="AG37" s="416"/>
      <c r="AH37" s="416"/>
      <c r="AI37" s="271"/>
    </row>
    <row r="38" spans="1:35" ht="72" x14ac:dyDescent="0.25">
      <c r="A38" s="270" t="s">
        <v>614</v>
      </c>
      <c r="B38" s="270" t="s">
        <v>615</v>
      </c>
      <c r="C38" s="270" t="s">
        <v>595</v>
      </c>
      <c r="D38" s="270" t="s">
        <v>596</v>
      </c>
      <c r="E38" s="270" t="s">
        <v>616</v>
      </c>
      <c r="F38" s="270" t="s">
        <v>598</v>
      </c>
      <c r="G38" s="270" t="s">
        <v>79</v>
      </c>
      <c r="H38" s="270" t="s">
        <v>79</v>
      </c>
      <c r="I38" s="120" t="s">
        <v>605</v>
      </c>
      <c r="J38" s="120" t="s">
        <v>363</v>
      </c>
      <c r="K38" s="120" t="s">
        <v>606</v>
      </c>
      <c r="L38" s="121">
        <v>1750</v>
      </c>
      <c r="M38" s="270" t="s">
        <v>82</v>
      </c>
      <c r="N38" s="270" t="s">
        <v>617</v>
      </c>
      <c r="O38" s="270" t="s">
        <v>357</v>
      </c>
      <c r="P38" s="270" t="s">
        <v>85</v>
      </c>
      <c r="Q38" s="270" t="s">
        <v>134</v>
      </c>
      <c r="R38" s="270" t="s">
        <v>135</v>
      </c>
      <c r="S38" s="412">
        <v>2308666</v>
      </c>
      <c r="T38" s="408">
        <v>2308666</v>
      </c>
      <c r="U38" s="386">
        <f>T38</f>
        <v>2308666</v>
      </c>
      <c r="V38" s="270" t="s">
        <v>136</v>
      </c>
      <c r="W38" s="270" t="s">
        <v>136</v>
      </c>
      <c r="X38" s="270" t="s">
        <v>136</v>
      </c>
      <c r="Y38" s="270" t="s">
        <v>136</v>
      </c>
      <c r="Z38" s="270" t="s">
        <v>136</v>
      </c>
      <c r="AA38" s="386">
        <v>408075</v>
      </c>
      <c r="AB38" s="270" t="s">
        <v>87</v>
      </c>
      <c r="AC38" s="270" t="s">
        <v>136</v>
      </c>
      <c r="AD38" s="386">
        <f>U38</f>
        <v>2308666</v>
      </c>
      <c r="AE38" s="270" t="s">
        <v>136</v>
      </c>
      <c r="AF38" s="270" t="s">
        <v>136</v>
      </c>
      <c r="AG38" s="404">
        <v>45717</v>
      </c>
      <c r="AH38" s="404">
        <v>45778</v>
      </c>
      <c r="AI38" s="270"/>
    </row>
    <row r="39" spans="1:35" ht="24" customHeight="1" x14ac:dyDescent="0.25">
      <c r="A39" s="392"/>
      <c r="B39" s="392"/>
      <c r="C39" s="392"/>
      <c r="D39" s="392"/>
      <c r="E39" s="392"/>
      <c r="F39" s="392"/>
      <c r="G39" s="392"/>
      <c r="H39" s="392"/>
      <c r="I39" s="270" t="s">
        <v>359</v>
      </c>
      <c r="J39" s="270" t="s">
        <v>360</v>
      </c>
      <c r="K39" s="270" t="s">
        <v>361</v>
      </c>
      <c r="L39" s="270">
        <v>1</v>
      </c>
      <c r="M39" s="392"/>
      <c r="N39" s="392"/>
      <c r="O39" s="392"/>
      <c r="P39" s="392"/>
      <c r="Q39" s="392"/>
      <c r="R39" s="392"/>
      <c r="S39" s="392"/>
      <c r="T39" s="409"/>
      <c r="U39" s="387"/>
      <c r="V39" s="392"/>
      <c r="W39" s="392"/>
      <c r="X39" s="392"/>
      <c r="Y39" s="392"/>
      <c r="Z39" s="392"/>
      <c r="AA39" s="387"/>
      <c r="AB39" s="392"/>
      <c r="AC39" s="392"/>
      <c r="AD39" s="387"/>
      <c r="AE39" s="392"/>
      <c r="AF39" s="392"/>
      <c r="AG39" s="405"/>
      <c r="AH39" s="405"/>
      <c r="AI39" s="392"/>
    </row>
    <row r="40" spans="1:35" ht="41.25" customHeight="1" x14ac:dyDescent="0.25">
      <c r="A40" s="271"/>
      <c r="B40" s="271"/>
      <c r="C40" s="271"/>
      <c r="D40" s="271"/>
      <c r="E40" s="271"/>
      <c r="F40" s="271"/>
      <c r="G40" s="271"/>
      <c r="H40" s="271"/>
      <c r="I40" s="271" t="s">
        <v>446</v>
      </c>
      <c r="J40" s="271" t="s">
        <v>447</v>
      </c>
      <c r="K40" s="271" t="s">
        <v>448</v>
      </c>
      <c r="L40" s="271">
        <v>21000</v>
      </c>
      <c r="M40" s="271"/>
      <c r="N40" s="392"/>
      <c r="O40" s="271"/>
      <c r="P40" s="271"/>
      <c r="Q40" s="271"/>
      <c r="R40" s="271"/>
      <c r="S40" s="271"/>
      <c r="T40" s="409"/>
      <c r="U40" s="388"/>
      <c r="V40" s="271"/>
      <c r="W40" s="271"/>
      <c r="X40" s="271"/>
      <c r="Y40" s="271"/>
      <c r="Z40" s="271"/>
      <c r="AA40" s="388"/>
      <c r="AB40" s="271"/>
      <c r="AC40" s="271"/>
      <c r="AD40" s="388"/>
      <c r="AE40" s="271"/>
      <c r="AF40" s="271"/>
      <c r="AG40" s="411"/>
      <c r="AH40" s="411"/>
      <c r="AI40" s="271"/>
    </row>
    <row r="41" spans="1:35" ht="72" x14ac:dyDescent="0.25">
      <c r="A41" s="270" t="s">
        <v>618</v>
      </c>
      <c r="B41" s="270" t="s">
        <v>619</v>
      </c>
      <c r="C41" s="270" t="s">
        <v>595</v>
      </c>
      <c r="D41" s="270" t="s">
        <v>596</v>
      </c>
      <c r="E41" s="270" t="s">
        <v>620</v>
      </c>
      <c r="F41" s="270" t="s">
        <v>598</v>
      </c>
      <c r="G41" s="270" t="s">
        <v>79</v>
      </c>
      <c r="H41" s="270" t="s">
        <v>79</v>
      </c>
      <c r="I41" s="120" t="s">
        <v>605</v>
      </c>
      <c r="J41" s="120" t="s">
        <v>363</v>
      </c>
      <c r="K41" s="120" t="s">
        <v>606</v>
      </c>
      <c r="L41" s="121">
        <v>3000</v>
      </c>
      <c r="M41" s="270" t="s">
        <v>82</v>
      </c>
      <c r="N41" s="270" t="s">
        <v>621</v>
      </c>
      <c r="O41" s="270" t="s">
        <v>357</v>
      </c>
      <c r="P41" s="270" t="s">
        <v>85</v>
      </c>
      <c r="Q41" s="270" t="s">
        <v>134</v>
      </c>
      <c r="R41" s="270" t="s">
        <v>135</v>
      </c>
      <c r="S41" s="412">
        <v>1630166</v>
      </c>
      <c r="T41" s="412">
        <v>1630166</v>
      </c>
      <c r="U41" s="386">
        <f>T41</f>
        <v>1630166</v>
      </c>
      <c r="V41" s="270" t="s">
        <v>136</v>
      </c>
      <c r="W41" s="270" t="s">
        <v>136</v>
      </c>
      <c r="X41" s="270" t="s">
        <v>136</v>
      </c>
      <c r="Y41" s="270" t="s">
        <v>136</v>
      </c>
      <c r="Z41" s="270" t="s">
        <v>136</v>
      </c>
      <c r="AA41" s="386">
        <v>287677</v>
      </c>
      <c r="AB41" s="270" t="s">
        <v>87</v>
      </c>
      <c r="AC41" s="270" t="s">
        <v>136</v>
      </c>
      <c r="AD41" s="386">
        <f>U41</f>
        <v>1630166</v>
      </c>
      <c r="AE41" s="270" t="s">
        <v>136</v>
      </c>
      <c r="AF41" s="270" t="s">
        <v>136</v>
      </c>
      <c r="AG41" s="404">
        <v>46174</v>
      </c>
      <c r="AH41" s="404">
        <v>46235</v>
      </c>
      <c r="AI41" s="270"/>
    </row>
    <row r="42" spans="1:35" ht="24" customHeight="1" x14ac:dyDescent="0.25">
      <c r="A42" s="392"/>
      <c r="B42" s="392"/>
      <c r="C42" s="392"/>
      <c r="D42" s="392"/>
      <c r="E42" s="392"/>
      <c r="F42" s="392"/>
      <c r="G42" s="392"/>
      <c r="H42" s="392"/>
      <c r="I42" s="270" t="s">
        <v>359</v>
      </c>
      <c r="J42" s="270" t="s">
        <v>360</v>
      </c>
      <c r="K42" s="270" t="s">
        <v>361</v>
      </c>
      <c r="L42" s="270">
        <v>1</v>
      </c>
      <c r="M42" s="392"/>
      <c r="N42" s="392"/>
      <c r="O42" s="392"/>
      <c r="P42" s="392"/>
      <c r="Q42" s="392"/>
      <c r="R42" s="392"/>
      <c r="S42" s="392"/>
      <c r="T42" s="392"/>
      <c r="U42" s="387"/>
      <c r="V42" s="392"/>
      <c r="W42" s="392"/>
      <c r="X42" s="392"/>
      <c r="Y42" s="392"/>
      <c r="Z42" s="392"/>
      <c r="AA42" s="387"/>
      <c r="AB42" s="392"/>
      <c r="AC42" s="392"/>
      <c r="AD42" s="387"/>
      <c r="AE42" s="392"/>
      <c r="AF42" s="392"/>
      <c r="AG42" s="405"/>
      <c r="AH42" s="405"/>
      <c r="AI42" s="392"/>
    </row>
    <row r="43" spans="1:35" ht="41.25" customHeight="1" x14ac:dyDescent="0.25">
      <c r="A43" s="271"/>
      <c r="B43" s="271"/>
      <c r="C43" s="271"/>
      <c r="D43" s="271"/>
      <c r="E43" s="271"/>
      <c r="F43" s="271"/>
      <c r="G43" s="271"/>
      <c r="H43" s="271"/>
      <c r="I43" s="271" t="s">
        <v>446</v>
      </c>
      <c r="J43" s="271" t="s">
        <v>447</v>
      </c>
      <c r="K43" s="271" t="s">
        <v>448</v>
      </c>
      <c r="L43" s="271">
        <v>21000</v>
      </c>
      <c r="M43" s="271"/>
      <c r="N43" s="392"/>
      <c r="O43" s="271"/>
      <c r="P43" s="271"/>
      <c r="Q43" s="271"/>
      <c r="R43" s="271"/>
      <c r="S43" s="271"/>
      <c r="T43" s="271"/>
      <c r="U43" s="388"/>
      <c r="V43" s="271"/>
      <c r="W43" s="271"/>
      <c r="X43" s="271"/>
      <c r="Y43" s="271"/>
      <c r="Z43" s="271"/>
      <c r="AA43" s="388"/>
      <c r="AB43" s="271"/>
      <c r="AC43" s="271"/>
      <c r="AD43" s="388"/>
      <c r="AE43" s="271"/>
      <c r="AF43" s="271"/>
      <c r="AG43" s="411"/>
      <c r="AH43" s="411"/>
      <c r="AI43" s="271"/>
    </row>
    <row r="44" spans="1:35" ht="96" x14ac:dyDescent="0.25">
      <c r="A44" s="270" t="s">
        <v>622</v>
      </c>
      <c r="B44" s="270" t="s">
        <v>623</v>
      </c>
      <c r="C44" s="270" t="s">
        <v>624</v>
      </c>
      <c r="D44" s="270" t="s">
        <v>596</v>
      </c>
      <c r="E44" s="270" t="s">
        <v>625</v>
      </c>
      <c r="F44" s="270" t="s">
        <v>598</v>
      </c>
      <c r="G44" s="270" t="s">
        <v>79</v>
      </c>
      <c r="H44" s="270" t="s">
        <v>79</v>
      </c>
      <c r="I44" s="120" t="s">
        <v>599</v>
      </c>
      <c r="J44" s="120" t="s">
        <v>600</v>
      </c>
      <c r="K44" s="120" t="s">
        <v>601</v>
      </c>
      <c r="L44" s="189">
        <v>16</v>
      </c>
      <c r="M44" s="270" t="s">
        <v>82</v>
      </c>
      <c r="N44" s="270" t="s">
        <v>626</v>
      </c>
      <c r="O44" s="270" t="s">
        <v>357</v>
      </c>
      <c r="P44" s="270" t="s">
        <v>85</v>
      </c>
      <c r="Q44" s="270" t="s">
        <v>134</v>
      </c>
      <c r="R44" s="270" t="s">
        <v>135</v>
      </c>
      <c r="S44" s="408">
        <f>T44+T49+T52++T55+T58</f>
        <v>3255052</v>
      </c>
      <c r="T44" s="386">
        <v>1020000</v>
      </c>
      <c r="U44" s="386">
        <f>T44</f>
        <v>1020000</v>
      </c>
      <c r="V44" s="270"/>
      <c r="W44" s="270" t="s">
        <v>136</v>
      </c>
      <c r="X44" s="270" t="s">
        <v>136</v>
      </c>
      <c r="Y44" s="270"/>
      <c r="Z44" s="270"/>
      <c r="AA44" s="386">
        <v>180000</v>
      </c>
      <c r="AB44" s="270" t="s">
        <v>87</v>
      </c>
      <c r="AC44" s="270" t="s">
        <v>136</v>
      </c>
      <c r="AD44" s="386">
        <f>U44</f>
        <v>1020000</v>
      </c>
      <c r="AE44" s="270" t="s">
        <v>136</v>
      </c>
      <c r="AF44" s="270" t="s">
        <v>136</v>
      </c>
      <c r="AG44" s="404">
        <v>45566</v>
      </c>
      <c r="AH44" s="404">
        <v>45627</v>
      </c>
      <c r="AI44" s="270"/>
    </row>
    <row r="45" spans="1:35" ht="36" x14ac:dyDescent="0.25">
      <c r="A45" s="392"/>
      <c r="B45" s="392"/>
      <c r="C45" s="392"/>
      <c r="D45" s="392"/>
      <c r="E45" s="392"/>
      <c r="F45" s="392"/>
      <c r="G45" s="392"/>
      <c r="H45" s="392"/>
      <c r="I45" s="120" t="s">
        <v>627</v>
      </c>
      <c r="J45" s="120" t="s">
        <v>628</v>
      </c>
      <c r="K45" s="120" t="s">
        <v>629</v>
      </c>
      <c r="L45" s="189">
        <v>164200</v>
      </c>
      <c r="M45" s="392"/>
      <c r="N45" s="392"/>
      <c r="O45" s="392"/>
      <c r="P45" s="392"/>
      <c r="Q45" s="392"/>
      <c r="R45" s="392"/>
      <c r="S45" s="392"/>
      <c r="T45" s="387"/>
      <c r="U45" s="387"/>
      <c r="V45" s="392"/>
      <c r="W45" s="392"/>
      <c r="X45" s="392"/>
      <c r="Y45" s="392"/>
      <c r="Z45" s="392"/>
      <c r="AA45" s="387"/>
      <c r="AB45" s="392"/>
      <c r="AC45" s="392"/>
      <c r="AD45" s="387"/>
      <c r="AE45" s="392"/>
      <c r="AF45" s="392"/>
      <c r="AG45" s="405"/>
      <c r="AH45" s="405"/>
      <c r="AI45" s="392"/>
    </row>
    <row r="46" spans="1:35" ht="72" x14ac:dyDescent="0.25">
      <c r="A46" s="392"/>
      <c r="B46" s="392"/>
      <c r="C46" s="392"/>
      <c r="D46" s="392"/>
      <c r="E46" s="392"/>
      <c r="F46" s="392"/>
      <c r="G46" s="392"/>
      <c r="H46" s="392"/>
      <c r="I46" s="120" t="s">
        <v>752</v>
      </c>
      <c r="J46" s="120" t="s">
        <v>686</v>
      </c>
      <c r="K46" s="120" t="s">
        <v>687</v>
      </c>
      <c r="L46" s="120">
        <v>1000</v>
      </c>
      <c r="M46" s="392"/>
      <c r="N46" s="392"/>
      <c r="O46" s="392"/>
      <c r="P46" s="392"/>
      <c r="Q46" s="392"/>
      <c r="R46" s="392"/>
      <c r="S46" s="392"/>
      <c r="T46" s="387"/>
      <c r="U46" s="387"/>
      <c r="V46" s="392"/>
      <c r="W46" s="392"/>
      <c r="X46" s="392"/>
      <c r="Y46" s="392"/>
      <c r="Z46" s="392"/>
      <c r="AA46" s="387"/>
      <c r="AB46" s="392"/>
      <c r="AC46" s="392"/>
      <c r="AD46" s="387"/>
      <c r="AE46" s="392"/>
      <c r="AF46" s="392"/>
      <c r="AG46" s="405"/>
      <c r="AH46" s="405"/>
      <c r="AI46" s="392"/>
    </row>
    <row r="47" spans="1:35" ht="60" x14ac:dyDescent="0.25">
      <c r="A47" s="392"/>
      <c r="B47" s="392"/>
      <c r="C47" s="392"/>
      <c r="D47" s="392"/>
      <c r="E47" s="392"/>
      <c r="F47" s="392"/>
      <c r="G47" s="392"/>
      <c r="H47" s="392"/>
      <c r="I47" s="120" t="s">
        <v>753</v>
      </c>
      <c r="J47" s="120" t="s">
        <v>139</v>
      </c>
      <c r="K47" s="120" t="s">
        <v>754</v>
      </c>
      <c r="L47" s="120">
        <v>0.42099999999999999</v>
      </c>
      <c r="M47" s="392"/>
      <c r="N47" s="392"/>
      <c r="O47" s="392"/>
      <c r="P47" s="392"/>
      <c r="Q47" s="392"/>
      <c r="R47" s="392"/>
      <c r="S47" s="392"/>
      <c r="T47" s="387"/>
      <c r="U47" s="387"/>
      <c r="V47" s="392"/>
      <c r="W47" s="392"/>
      <c r="X47" s="392"/>
      <c r="Y47" s="392"/>
      <c r="Z47" s="392"/>
      <c r="AA47" s="387"/>
      <c r="AB47" s="392"/>
      <c r="AC47" s="392"/>
      <c r="AD47" s="387"/>
      <c r="AE47" s="392"/>
      <c r="AF47" s="392"/>
      <c r="AG47" s="405"/>
      <c r="AH47" s="405"/>
      <c r="AI47" s="392"/>
    </row>
    <row r="48" spans="1:35" ht="48" x14ac:dyDescent="0.25">
      <c r="A48" s="392"/>
      <c r="B48" s="392"/>
      <c r="C48" s="392"/>
      <c r="D48" s="392"/>
      <c r="E48" s="392"/>
      <c r="F48" s="392"/>
      <c r="G48" s="392"/>
      <c r="H48" s="392"/>
      <c r="I48" s="120" t="s">
        <v>359</v>
      </c>
      <c r="J48" s="120" t="s">
        <v>360</v>
      </c>
      <c r="K48" s="120" t="s">
        <v>361</v>
      </c>
      <c r="L48" s="120">
        <v>1</v>
      </c>
      <c r="M48" s="392"/>
      <c r="N48" s="392"/>
      <c r="O48" s="392"/>
      <c r="P48" s="392"/>
      <c r="Q48" s="392"/>
      <c r="R48" s="392"/>
      <c r="S48" s="392"/>
      <c r="T48" s="387"/>
      <c r="U48" s="387"/>
      <c r="V48" s="392"/>
      <c r="W48" s="392"/>
      <c r="X48" s="392"/>
      <c r="Y48" s="392"/>
      <c r="Z48" s="392"/>
      <c r="AA48" s="387"/>
      <c r="AB48" s="392"/>
      <c r="AC48" s="392"/>
      <c r="AD48" s="387"/>
      <c r="AE48" s="392"/>
      <c r="AF48" s="392"/>
      <c r="AG48" s="405"/>
      <c r="AH48" s="405"/>
      <c r="AI48" s="392"/>
    </row>
    <row r="49" spans="1:44" ht="96" x14ac:dyDescent="0.25">
      <c r="A49" s="392"/>
      <c r="B49" s="392"/>
      <c r="C49" s="392"/>
      <c r="D49" s="392"/>
      <c r="E49" s="270" t="s">
        <v>630</v>
      </c>
      <c r="F49" s="392"/>
      <c r="G49" s="392"/>
      <c r="H49" s="392"/>
      <c r="I49" s="120" t="s">
        <v>599</v>
      </c>
      <c r="J49" s="120" t="s">
        <v>600</v>
      </c>
      <c r="K49" s="120" t="s">
        <v>601</v>
      </c>
      <c r="L49" s="120">
        <v>3.81</v>
      </c>
      <c r="M49" s="270" t="s">
        <v>82</v>
      </c>
      <c r="N49" s="381" t="s">
        <v>626</v>
      </c>
      <c r="O49" s="392" t="s">
        <v>357</v>
      </c>
      <c r="P49" s="392" t="s">
        <v>85</v>
      </c>
      <c r="Q49" s="392" t="s">
        <v>134</v>
      </c>
      <c r="R49" s="392" t="s">
        <v>135</v>
      </c>
      <c r="S49" s="392"/>
      <c r="T49" s="386">
        <v>765000</v>
      </c>
      <c r="U49" s="386">
        <f>T49</f>
        <v>765000</v>
      </c>
      <c r="V49" s="392" t="s">
        <v>136</v>
      </c>
      <c r="W49" s="392" t="s">
        <v>136</v>
      </c>
      <c r="X49" s="392" t="s">
        <v>136</v>
      </c>
      <c r="Y49" s="392" t="s">
        <v>136</v>
      </c>
      <c r="Z49" s="392" t="s">
        <v>136</v>
      </c>
      <c r="AA49" s="386">
        <v>135000</v>
      </c>
      <c r="AB49" s="270" t="s">
        <v>87</v>
      </c>
      <c r="AC49" s="392" t="s">
        <v>136</v>
      </c>
      <c r="AD49" s="386">
        <f>U49</f>
        <v>765000</v>
      </c>
      <c r="AE49" s="392" t="s">
        <v>136</v>
      </c>
      <c r="AF49" s="392" t="s">
        <v>136</v>
      </c>
      <c r="AG49" s="405"/>
      <c r="AH49" s="405"/>
      <c r="AI49" s="392"/>
    </row>
    <row r="50" spans="1:44" ht="48" x14ac:dyDescent="0.25">
      <c r="A50" s="392"/>
      <c r="B50" s="392"/>
      <c r="C50" s="392"/>
      <c r="D50" s="392"/>
      <c r="E50" s="392"/>
      <c r="F50" s="392"/>
      <c r="G50" s="392"/>
      <c r="H50" s="392"/>
      <c r="I50" s="120" t="s">
        <v>359</v>
      </c>
      <c r="J50" s="120" t="s">
        <v>360</v>
      </c>
      <c r="K50" s="120" t="s">
        <v>361</v>
      </c>
      <c r="L50" s="120">
        <v>1</v>
      </c>
      <c r="M50" s="392"/>
      <c r="N50" s="381"/>
      <c r="O50" s="392"/>
      <c r="P50" s="392"/>
      <c r="Q50" s="392"/>
      <c r="R50" s="392"/>
      <c r="S50" s="392"/>
      <c r="T50" s="387"/>
      <c r="U50" s="387"/>
      <c r="V50" s="392"/>
      <c r="W50" s="392"/>
      <c r="X50" s="392"/>
      <c r="Y50" s="392"/>
      <c r="Z50" s="392"/>
      <c r="AA50" s="387"/>
      <c r="AB50" s="392"/>
      <c r="AC50" s="392"/>
      <c r="AD50" s="387"/>
      <c r="AE50" s="392"/>
      <c r="AF50" s="392"/>
      <c r="AG50" s="405"/>
      <c r="AH50" s="405"/>
      <c r="AI50" s="392"/>
    </row>
    <row r="51" spans="1:44" ht="36" x14ac:dyDescent="0.25">
      <c r="A51" s="392"/>
      <c r="B51" s="392"/>
      <c r="C51" s="392"/>
      <c r="D51" s="392"/>
      <c r="E51" s="271"/>
      <c r="F51" s="392"/>
      <c r="G51" s="392"/>
      <c r="H51" s="392"/>
      <c r="I51" s="120" t="s">
        <v>627</v>
      </c>
      <c r="J51" s="120" t="s">
        <v>628</v>
      </c>
      <c r="K51" s="120" t="s">
        <v>629</v>
      </c>
      <c r="L51" s="189">
        <v>6194.5</v>
      </c>
      <c r="M51" s="271"/>
      <c r="N51" s="381"/>
      <c r="O51" s="392"/>
      <c r="P51" s="392"/>
      <c r="Q51" s="392"/>
      <c r="R51" s="392"/>
      <c r="S51" s="392"/>
      <c r="T51" s="388"/>
      <c r="U51" s="388"/>
      <c r="V51" s="392"/>
      <c r="W51" s="392"/>
      <c r="X51" s="392"/>
      <c r="Y51" s="392"/>
      <c r="Z51" s="392"/>
      <c r="AA51" s="388"/>
      <c r="AB51" s="271"/>
      <c r="AC51" s="392"/>
      <c r="AD51" s="388"/>
      <c r="AE51" s="392"/>
      <c r="AF51" s="392"/>
      <c r="AG51" s="405"/>
      <c r="AH51" s="405"/>
      <c r="AI51" s="392"/>
    </row>
    <row r="52" spans="1:44" ht="72" customHeight="1" x14ac:dyDescent="0.25">
      <c r="A52" s="392"/>
      <c r="B52" s="392"/>
      <c r="C52" s="392"/>
      <c r="D52" s="392"/>
      <c r="E52" s="270" t="s">
        <v>631</v>
      </c>
      <c r="F52" s="392"/>
      <c r="G52" s="392"/>
      <c r="H52" s="392"/>
      <c r="I52" s="120" t="s">
        <v>599</v>
      </c>
      <c r="J52" s="120" t="s">
        <v>600</v>
      </c>
      <c r="K52" s="120" t="s">
        <v>601</v>
      </c>
      <c r="L52" s="188">
        <v>2</v>
      </c>
      <c r="M52" s="270" t="s">
        <v>82</v>
      </c>
      <c r="N52" s="381" t="s">
        <v>626</v>
      </c>
      <c r="O52" s="392" t="s">
        <v>357</v>
      </c>
      <c r="P52" s="392" t="s">
        <v>85</v>
      </c>
      <c r="Q52" s="392" t="s">
        <v>134</v>
      </c>
      <c r="R52" s="392" t="s">
        <v>135</v>
      </c>
      <c r="S52" s="392"/>
      <c r="T52" s="386">
        <v>917552</v>
      </c>
      <c r="U52" s="386">
        <f>T52</f>
        <v>917552</v>
      </c>
      <c r="V52" s="392" t="s">
        <v>136</v>
      </c>
      <c r="W52" s="392" t="s">
        <v>136</v>
      </c>
      <c r="X52" s="392" t="s">
        <v>136</v>
      </c>
      <c r="Y52" s="392" t="s">
        <v>136</v>
      </c>
      <c r="Z52" s="392" t="s">
        <v>136</v>
      </c>
      <c r="AA52" s="386">
        <v>161921</v>
      </c>
      <c r="AB52" s="270" t="s">
        <v>87</v>
      </c>
      <c r="AC52" s="392" t="s">
        <v>136</v>
      </c>
      <c r="AD52" s="386">
        <f>U52</f>
        <v>917552</v>
      </c>
      <c r="AE52" s="392" t="s">
        <v>136</v>
      </c>
      <c r="AF52" s="392" t="s">
        <v>136</v>
      </c>
      <c r="AG52" s="405"/>
      <c r="AH52" s="405"/>
      <c r="AI52" s="392"/>
    </row>
    <row r="53" spans="1:44" ht="72" customHeight="1" x14ac:dyDescent="0.25">
      <c r="A53" s="392"/>
      <c r="B53" s="392"/>
      <c r="C53" s="392"/>
      <c r="D53" s="392"/>
      <c r="E53" s="392"/>
      <c r="F53" s="392"/>
      <c r="G53" s="392"/>
      <c r="H53" s="392"/>
      <c r="I53" s="120" t="s">
        <v>627</v>
      </c>
      <c r="J53" s="120" t="s">
        <v>628</v>
      </c>
      <c r="K53" s="120" t="s">
        <v>629</v>
      </c>
      <c r="L53" s="188">
        <v>20000</v>
      </c>
      <c r="M53" s="392"/>
      <c r="N53" s="381"/>
      <c r="O53" s="392"/>
      <c r="P53" s="392"/>
      <c r="Q53" s="392"/>
      <c r="R53" s="392"/>
      <c r="S53" s="392"/>
      <c r="T53" s="387"/>
      <c r="U53" s="387"/>
      <c r="V53" s="392"/>
      <c r="W53" s="392"/>
      <c r="X53" s="392"/>
      <c r="Y53" s="392"/>
      <c r="Z53" s="392"/>
      <c r="AA53" s="387"/>
      <c r="AB53" s="392"/>
      <c r="AC53" s="392"/>
      <c r="AD53" s="387"/>
      <c r="AE53" s="392"/>
      <c r="AF53" s="392"/>
      <c r="AG53" s="405"/>
      <c r="AH53" s="405"/>
      <c r="AI53" s="392"/>
    </row>
    <row r="54" spans="1:44" ht="48" x14ac:dyDescent="0.25">
      <c r="A54" s="392"/>
      <c r="B54" s="392"/>
      <c r="C54" s="392"/>
      <c r="D54" s="392"/>
      <c r="E54" s="392"/>
      <c r="F54" s="392"/>
      <c r="G54" s="392"/>
      <c r="H54" s="392"/>
      <c r="I54" s="120" t="s">
        <v>359</v>
      </c>
      <c r="J54" s="120" t="s">
        <v>360</v>
      </c>
      <c r="K54" s="120" t="s">
        <v>361</v>
      </c>
      <c r="L54" s="120">
        <v>1</v>
      </c>
      <c r="M54" s="392"/>
      <c r="N54" s="381"/>
      <c r="O54" s="392"/>
      <c r="P54" s="392"/>
      <c r="Q54" s="392"/>
      <c r="R54" s="392"/>
      <c r="S54" s="392"/>
      <c r="T54" s="387"/>
      <c r="U54" s="387"/>
      <c r="V54" s="392"/>
      <c r="W54" s="392"/>
      <c r="X54" s="392"/>
      <c r="Y54" s="392"/>
      <c r="Z54" s="392"/>
      <c r="AA54" s="387"/>
      <c r="AB54" s="392"/>
      <c r="AC54" s="392"/>
      <c r="AD54" s="387"/>
      <c r="AE54" s="392"/>
      <c r="AF54" s="392"/>
      <c r="AG54" s="405"/>
      <c r="AH54" s="405"/>
      <c r="AI54" s="392"/>
    </row>
    <row r="55" spans="1:44" ht="96" x14ac:dyDescent="0.25">
      <c r="A55" s="392"/>
      <c r="B55" s="392"/>
      <c r="C55" s="392"/>
      <c r="D55" s="392"/>
      <c r="E55" s="270" t="s">
        <v>632</v>
      </c>
      <c r="F55" s="392"/>
      <c r="G55" s="392"/>
      <c r="H55" s="392"/>
      <c r="I55" s="120" t="s">
        <v>599</v>
      </c>
      <c r="J55" s="120" t="s">
        <v>600</v>
      </c>
      <c r="K55" s="120" t="s">
        <v>601</v>
      </c>
      <c r="L55" s="120">
        <v>7</v>
      </c>
      <c r="M55" s="270" t="s">
        <v>82</v>
      </c>
      <c r="N55" s="270" t="s">
        <v>633</v>
      </c>
      <c r="O55" s="392" t="s">
        <v>357</v>
      </c>
      <c r="P55" s="392" t="s">
        <v>85</v>
      </c>
      <c r="Q55" s="392" t="s">
        <v>134</v>
      </c>
      <c r="R55" s="392" t="s">
        <v>135</v>
      </c>
      <c r="S55" s="392"/>
      <c r="T55" s="386">
        <v>127500</v>
      </c>
      <c r="U55" s="386">
        <f>T55</f>
        <v>127500</v>
      </c>
      <c r="V55" s="392" t="s">
        <v>136</v>
      </c>
      <c r="W55" s="392" t="s">
        <v>136</v>
      </c>
      <c r="X55" s="392" t="s">
        <v>136</v>
      </c>
      <c r="Y55" s="392" t="s">
        <v>136</v>
      </c>
      <c r="Z55" s="392" t="s">
        <v>136</v>
      </c>
      <c r="AA55" s="386">
        <v>22500</v>
      </c>
      <c r="AB55" s="270" t="s">
        <v>87</v>
      </c>
      <c r="AC55" s="392" t="s">
        <v>136</v>
      </c>
      <c r="AD55" s="386">
        <f>U55</f>
        <v>127500</v>
      </c>
      <c r="AE55" s="392" t="s">
        <v>136</v>
      </c>
      <c r="AF55" s="392" t="s">
        <v>136</v>
      </c>
      <c r="AG55" s="405"/>
      <c r="AH55" s="405"/>
      <c r="AI55" s="392"/>
    </row>
    <row r="56" spans="1:44" ht="36" x14ac:dyDescent="0.25">
      <c r="A56" s="392"/>
      <c r="B56" s="392"/>
      <c r="C56" s="392"/>
      <c r="D56" s="392"/>
      <c r="E56" s="392"/>
      <c r="F56" s="392"/>
      <c r="G56" s="392"/>
      <c r="H56" s="392"/>
      <c r="I56" s="120" t="s">
        <v>627</v>
      </c>
      <c r="J56" s="120" t="s">
        <v>628</v>
      </c>
      <c r="K56" s="120" t="s">
        <v>629</v>
      </c>
      <c r="L56" s="120">
        <v>72000</v>
      </c>
      <c r="M56" s="392"/>
      <c r="N56" s="392"/>
      <c r="O56" s="392"/>
      <c r="P56" s="392"/>
      <c r="Q56" s="392"/>
      <c r="R56" s="392"/>
      <c r="S56" s="392"/>
      <c r="T56" s="387"/>
      <c r="U56" s="387"/>
      <c r="V56" s="392"/>
      <c r="W56" s="392"/>
      <c r="X56" s="392"/>
      <c r="Y56" s="392"/>
      <c r="Z56" s="392"/>
      <c r="AA56" s="387"/>
      <c r="AB56" s="392"/>
      <c r="AC56" s="392"/>
      <c r="AD56" s="387"/>
      <c r="AE56" s="392"/>
      <c r="AF56" s="392"/>
      <c r="AG56" s="405"/>
      <c r="AH56" s="405"/>
      <c r="AI56" s="392"/>
    </row>
    <row r="57" spans="1:44" ht="48" x14ac:dyDescent="0.25">
      <c r="A57" s="392"/>
      <c r="B57" s="392"/>
      <c r="C57" s="392"/>
      <c r="D57" s="392"/>
      <c r="E57" s="392"/>
      <c r="F57" s="392"/>
      <c r="G57" s="392"/>
      <c r="H57" s="392"/>
      <c r="I57" s="111" t="s">
        <v>359</v>
      </c>
      <c r="J57" s="111" t="s">
        <v>360</v>
      </c>
      <c r="K57" s="111" t="s">
        <v>361</v>
      </c>
      <c r="L57" s="111">
        <v>1</v>
      </c>
      <c r="M57" s="392"/>
      <c r="N57" s="271"/>
      <c r="O57" s="392"/>
      <c r="P57" s="392"/>
      <c r="Q57" s="392"/>
      <c r="R57" s="392"/>
      <c r="S57" s="392"/>
      <c r="T57" s="387"/>
      <c r="U57" s="387"/>
      <c r="V57" s="392"/>
      <c r="W57" s="392"/>
      <c r="X57" s="392"/>
      <c r="Y57" s="392"/>
      <c r="Z57" s="392"/>
      <c r="AA57" s="387"/>
      <c r="AB57" s="392"/>
      <c r="AC57" s="392"/>
      <c r="AD57" s="387"/>
      <c r="AE57" s="392"/>
      <c r="AF57" s="392"/>
      <c r="AG57" s="405"/>
      <c r="AH57" s="405"/>
      <c r="AI57" s="392"/>
    </row>
    <row r="58" spans="1:44" ht="48" x14ac:dyDescent="0.25">
      <c r="A58" s="392"/>
      <c r="B58" s="392"/>
      <c r="C58" s="392"/>
      <c r="D58" s="392"/>
      <c r="E58" s="381" t="s">
        <v>634</v>
      </c>
      <c r="F58" s="392"/>
      <c r="G58" s="392"/>
      <c r="H58" s="392"/>
      <c r="I58" s="120" t="s">
        <v>359</v>
      </c>
      <c r="J58" s="120" t="s">
        <v>360</v>
      </c>
      <c r="K58" s="120" t="s">
        <v>361</v>
      </c>
      <c r="L58" s="120">
        <v>1</v>
      </c>
      <c r="M58" s="381" t="s">
        <v>82</v>
      </c>
      <c r="N58" s="270" t="s">
        <v>633</v>
      </c>
      <c r="O58" s="392" t="s">
        <v>357</v>
      </c>
      <c r="P58" s="392" t="s">
        <v>85</v>
      </c>
      <c r="Q58" s="392" t="s">
        <v>134</v>
      </c>
      <c r="R58" s="392" t="s">
        <v>135</v>
      </c>
      <c r="S58" s="392" t="e">
        <f>T58+#REF!</f>
        <v>#REF!</v>
      </c>
      <c r="T58" s="396">
        <v>425000</v>
      </c>
      <c r="U58" s="375">
        <f>T58</f>
        <v>425000</v>
      </c>
      <c r="V58" s="392" t="s">
        <v>136</v>
      </c>
      <c r="W58" s="392" t="s">
        <v>136</v>
      </c>
      <c r="X58" s="392" t="s">
        <v>136</v>
      </c>
      <c r="Y58" s="392" t="s">
        <v>136</v>
      </c>
      <c r="Z58" s="392" t="s">
        <v>136</v>
      </c>
      <c r="AA58" s="375">
        <v>75000</v>
      </c>
      <c r="AB58" s="381" t="s">
        <v>87</v>
      </c>
      <c r="AC58" s="392" t="s">
        <v>136</v>
      </c>
      <c r="AD58" s="375">
        <f>U58</f>
        <v>425000</v>
      </c>
      <c r="AE58" s="392" t="s">
        <v>136</v>
      </c>
      <c r="AF58" s="392" t="s">
        <v>136</v>
      </c>
      <c r="AG58" s="405" t="s">
        <v>377</v>
      </c>
      <c r="AH58" s="405" t="s">
        <v>378</v>
      </c>
      <c r="AI58" s="381"/>
    </row>
    <row r="59" spans="1:44" ht="96" x14ac:dyDescent="0.25">
      <c r="A59" s="392"/>
      <c r="B59" s="392"/>
      <c r="C59" s="392"/>
      <c r="D59" s="392"/>
      <c r="E59" s="381"/>
      <c r="F59" s="392"/>
      <c r="G59" s="392"/>
      <c r="H59" s="392"/>
      <c r="I59" s="120" t="s">
        <v>599</v>
      </c>
      <c r="J59" s="120" t="s">
        <v>600</v>
      </c>
      <c r="K59" s="120" t="s">
        <v>601</v>
      </c>
      <c r="L59" s="120">
        <v>4</v>
      </c>
      <c r="M59" s="381"/>
      <c r="N59" s="392"/>
      <c r="O59" s="392"/>
      <c r="P59" s="392"/>
      <c r="Q59" s="392"/>
      <c r="R59" s="392"/>
      <c r="S59" s="392"/>
      <c r="T59" s="396"/>
      <c r="U59" s="375"/>
      <c r="V59" s="392"/>
      <c r="W59" s="392"/>
      <c r="X59" s="392"/>
      <c r="Y59" s="392"/>
      <c r="Z59" s="392"/>
      <c r="AA59" s="375"/>
      <c r="AB59" s="381"/>
      <c r="AC59" s="392"/>
      <c r="AD59" s="375"/>
      <c r="AE59" s="392"/>
      <c r="AF59" s="392"/>
      <c r="AG59" s="405"/>
      <c r="AH59" s="405"/>
      <c r="AI59" s="381"/>
    </row>
    <row r="60" spans="1:44" ht="36" x14ac:dyDescent="0.25">
      <c r="A60" s="392"/>
      <c r="B60" s="392"/>
      <c r="C60" s="392"/>
      <c r="D60" s="392"/>
      <c r="E60" s="381"/>
      <c r="F60" s="392"/>
      <c r="G60" s="392"/>
      <c r="H60" s="392"/>
      <c r="I60" s="120" t="s">
        <v>627</v>
      </c>
      <c r="J60" s="120" t="s">
        <v>628</v>
      </c>
      <c r="K60" s="120" t="s">
        <v>629</v>
      </c>
      <c r="L60" s="121">
        <v>25000</v>
      </c>
      <c r="M60" s="381"/>
      <c r="N60" s="271"/>
      <c r="O60" s="392"/>
      <c r="P60" s="392"/>
      <c r="Q60" s="392"/>
      <c r="R60" s="392"/>
      <c r="S60" s="392"/>
      <c r="T60" s="396"/>
      <c r="U60" s="375"/>
      <c r="V60" s="392"/>
      <c r="W60" s="392"/>
      <c r="X60" s="392"/>
      <c r="Y60" s="392"/>
      <c r="Z60" s="392"/>
      <c r="AA60" s="375"/>
      <c r="AB60" s="381"/>
      <c r="AC60" s="392"/>
      <c r="AD60" s="375"/>
      <c r="AE60" s="392"/>
      <c r="AF60" s="392"/>
      <c r="AG60" s="405"/>
      <c r="AH60" s="405"/>
      <c r="AI60" s="381"/>
    </row>
    <row r="61" spans="1:44" ht="96" x14ac:dyDescent="0.25">
      <c r="A61" s="270" t="s">
        <v>638</v>
      </c>
      <c r="B61" s="270" t="s">
        <v>639</v>
      </c>
      <c r="C61" s="270" t="s">
        <v>624</v>
      </c>
      <c r="D61" s="270" t="s">
        <v>596</v>
      </c>
      <c r="E61" s="270" t="s">
        <v>640</v>
      </c>
      <c r="F61" s="270" t="s">
        <v>598</v>
      </c>
      <c r="G61" s="270" t="s">
        <v>79</v>
      </c>
      <c r="H61" s="270" t="s">
        <v>79</v>
      </c>
      <c r="I61" s="120" t="s">
        <v>599</v>
      </c>
      <c r="J61" s="120" t="s">
        <v>600</v>
      </c>
      <c r="K61" s="120" t="s">
        <v>601</v>
      </c>
      <c r="L61" s="189">
        <v>0.4</v>
      </c>
      <c r="M61" s="270" t="s">
        <v>82</v>
      </c>
      <c r="N61" s="270" t="s">
        <v>641</v>
      </c>
      <c r="O61" s="270" t="s">
        <v>357</v>
      </c>
      <c r="P61" s="270" t="s">
        <v>85</v>
      </c>
      <c r="Q61" s="270" t="s">
        <v>134</v>
      </c>
      <c r="R61" s="270" t="s">
        <v>135</v>
      </c>
      <c r="S61" s="408">
        <f>T61+T64+T67+T70+T73+T76+T79</f>
        <v>3910000</v>
      </c>
      <c r="T61" s="386">
        <v>170000</v>
      </c>
      <c r="U61" s="386">
        <f>T61</f>
        <v>170000</v>
      </c>
      <c r="V61" s="270"/>
      <c r="W61" s="270" t="e" cm="1">
        <f t="array" ref="W61">E70 Tytuvėnų m. Giliaus ežero pritaikymas lankymui</f>
        <v>#NAME?</v>
      </c>
      <c r="X61" s="270" t="s">
        <v>136</v>
      </c>
      <c r="Y61" s="270"/>
      <c r="Z61" s="270"/>
      <c r="AA61" s="412">
        <v>30000</v>
      </c>
      <c r="AB61" s="270" t="s">
        <v>87</v>
      </c>
      <c r="AC61" s="270" t="s">
        <v>136</v>
      </c>
      <c r="AD61" s="386">
        <f>U61</f>
        <v>170000</v>
      </c>
      <c r="AE61" s="270" t="s">
        <v>136</v>
      </c>
      <c r="AF61" s="270" t="s">
        <v>136</v>
      </c>
      <c r="AG61" s="404">
        <v>45689</v>
      </c>
      <c r="AH61" s="404">
        <v>45748</v>
      </c>
      <c r="AI61" s="270"/>
      <c r="AJ61" s="190"/>
      <c r="AK61" s="191"/>
      <c r="AL61" s="191"/>
      <c r="AM61" s="191"/>
      <c r="AN61" s="191"/>
      <c r="AO61" s="191"/>
      <c r="AP61" s="191"/>
      <c r="AQ61" s="191"/>
      <c r="AR61" s="191"/>
    </row>
    <row r="62" spans="1:44" ht="36" x14ac:dyDescent="0.25">
      <c r="A62" s="392"/>
      <c r="B62" s="392"/>
      <c r="C62" s="392"/>
      <c r="D62" s="392"/>
      <c r="E62" s="392"/>
      <c r="F62" s="392"/>
      <c r="G62" s="392"/>
      <c r="H62" s="392"/>
      <c r="I62" s="120" t="s">
        <v>627</v>
      </c>
      <c r="J62" s="120" t="s">
        <v>642</v>
      </c>
      <c r="K62" s="120" t="s">
        <v>629</v>
      </c>
      <c r="L62" s="189">
        <v>600</v>
      </c>
      <c r="M62" s="392"/>
      <c r="N62" s="392"/>
      <c r="O62" s="392"/>
      <c r="P62" s="392"/>
      <c r="Q62" s="392"/>
      <c r="R62" s="392"/>
      <c r="S62" s="392"/>
      <c r="T62" s="387"/>
      <c r="U62" s="387"/>
      <c r="V62" s="392"/>
      <c r="W62" s="392"/>
      <c r="X62" s="392"/>
      <c r="Y62" s="392"/>
      <c r="Z62" s="392"/>
      <c r="AA62" s="392"/>
      <c r="AB62" s="392"/>
      <c r="AC62" s="392"/>
      <c r="AD62" s="387"/>
      <c r="AE62" s="392"/>
      <c r="AF62" s="392"/>
      <c r="AG62" s="405"/>
      <c r="AH62" s="405"/>
      <c r="AI62" s="392"/>
      <c r="AJ62" s="190"/>
      <c r="AK62" s="191"/>
      <c r="AL62" s="191"/>
      <c r="AM62" s="191"/>
      <c r="AN62" s="191"/>
      <c r="AO62" s="191"/>
      <c r="AP62" s="191"/>
      <c r="AQ62" s="191"/>
      <c r="AR62" s="191"/>
    </row>
    <row r="63" spans="1:44" ht="48" x14ac:dyDescent="0.25">
      <c r="A63" s="392"/>
      <c r="B63" s="392"/>
      <c r="C63" s="392"/>
      <c r="D63" s="392"/>
      <c r="E63" s="392"/>
      <c r="F63" s="392"/>
      <c r="G63" s="392"/>
      <c r="H63" s="392"/>
      <c r="I63" s="120" t="s">
        <v>359</v>
      </c>
      <c r="J63" s="120" t="s">
        <v>360</v>
      </c>
      <c r="K63" s="120" t="s">
        <v>361</v>
      </c>
      <c r="L63" s="120">
        <v>1</v>
      </c>
      <c r="M63" s="392"/>
      <c r="N63" s="392"/>
      <c r="O63" s="392"/>
      <c r="P63" s="392"/>
      <c r="Q63" s="392"/>
      <c r="R63" s="392"/>
      <c r="S63" s="392"/>
      <c r="T63" s="387"/>
      <c r="U63" s="387"/>
      <c r="V63" s="392"/>
      <c r="W63" s="392"/>
      <c r="X63" s="392"/>
      <c r="Y63" s="392"/>
      <c r="Z63" s="392"/>
      <c r="AA63" s="392"/>
      <c r="AB63" s="392"/>
      <c r="AC63" s="392"/>
      <c r="AD63" s="387"/>
      <c r="AE63" s="392"/>
      <c r="AF63" s="392"/>
      <c r="AG63" s="405"/>
      <c r="AH63" s="405"/>
      <c r="AI63" s="392"/>
      <c r="AJ63" s="190"/>
      <c r="AK63" s="191"/>
      <c r="AL63" s="191"/>
      <c r="AM63" s="191"/>
      <c r="AN63" s="191"/>
      <c r="AO63" s="191"/>
      <c r="AP63" s="191"/>
      <c r="AQ63" s="191"/>
      <c r="AR63" s="191"/>
    </row>
    <row r="64" spans="1:44" ht="96" x14ac:dyDescent="0.25">
      <c r="A64" s="392"/>
      <c r="B64" s="392"/>
      <c r="C64" s="392"/>
      <c r="D64" s="392"/>
      <c r="E64" s="270" t="s">
        <v>643</v>
      </c>
      <c r="F64" s="392"/>
      <c r="G64" s="392"/>
      <c r="H64" s="392"/>
      <c r="I64" s="120" t="s">
        <v>599</v>
      </c>
      <c r="J64" s="120" t="s">
        <v>600</v>
      </c>
      <c r="K64" s="120" t="s">
        <v>601</v>
      </c>
      <c r="L64" s="120">
        <v>1</v>
      </c>
      <c r="M64" s="270" t="s">
        <v>82</v>
      </c>
      <c r="N64" s="381" t="s">
        <v>641</v>
      </c>
      <c r="O64" s="392" t="s">
        <v>357</v>
      </c>
      <c r="P64" s="392" t="s">
        <v>85</v>
      </c>
      <c r="Q64" s="392" t="s">
        <v>134</v>
      </c>
      <c r="R64" s="392" t="s">
        <v>135</v>
      </c>
      <c r="S64" s="392"/>
      <c r="T64" s="386">
        <v>255000</v>
      </c>
      <c r="U64" s="386">
        <f>T64</f>
        <v>255000</v>
      </c>
      <c r="V64" s="392" t="s">
        <v>136</v>
      </c>
      <c r="W64" s="392" t="s">
        <v>136</v>
      </c>
      <c r="X64" s="392" t="s">
        <v>136</v>
      </c>
      <c r="Y64" s="392" t="s">
        <v>136</v>
      </c>
      <c r="Z64" s="392" t="s">
        <v>136</v>
      </c>
      <c r="AA64" s="386">
        <v>45000</v>
      </c>
      <c r="AB64" s="392" t="s">
        <v>87</v>
      </c>
      <c r="AC64" s="392" t="s">
        <v>136</v>
      </c>
      <c r="AD64" s="386">
        <f>U64</f>
        <v>255000</v>
      </c>
      <c r="AE64" s="392" t="s">
        <v>136</v>
      </c>
      <c r="AF64" s="392" t="s">
        <v>136</v>
      </c>
      <c r="AG64" s="405"/>
      <c r="AH64" s="405"/>
      <c r="AI64" s="392"/>
      <c r="AJ64" s="190"/>
      <c r="AK64" s="191"/>
      <c r="AL64" s="191"/>
      <c r="AM64" s="191"/>
      <c r="AN64" s="191"/>
      <c r="AO64" s="191"/>
      <c r="AP64" s="191"/>
      <c r="AQ64" s="191"/>
      <c r="AR64" s="191"/>
    </row>
    <row r="65" spans="1:44" ht="48" x14ac:dyDescent="0.25">
      <c r="A65" s="392"/>
      <c r="B65" s="392"/>
      <c r="C65" s="392"/>
      <c r="D65" s="392"/>
      <c r="E65" s="392"/>
      <c r="F65" s="392"/>
      <c r="G65" s="392"/>
      <c r="H65" s="392"/>
      <c r="I65" s="120" t="s">
        <v>359</v>
      </c>
      <c r="J65" s="120" t="s">
        <v>360</v>
      </c>
      <c r="K65" s="120" t="s">
        <v>361</v>
      </c>
      <c r="L65" s="120">
        <v>1</v>
      </c>
      <c r="M65" s="392"/>
      <c r="N65" s="381"/>
      <c r="O65" s="392"/>
      <c r="P65" s="392"/>
      <c r="Q65" s="392"/>
      <c r="R65" s="392"/>
      <c r="S65" s="392"/>
      <c r="T65" s="387"/>
      <c r="U65" s="387"/>
      <c r="V65" s="392"/>
      <c r="W65" s="392"/>
      <c r="X65" s="392"/>
      <c r="Y65" s="392"/>
      <c r="Z65" s="392"/>
      <c r="AA65" s="387"/>
      <c r="AB65" s="392"/>
      <c r="AC65" s="392"/>
      <c r="AD65" s="387"/>
      <c r="AE65" s="392"/>
      <c r="AF65" s="392"/>
      <c r="AG65" s="405"/>
      <c r="AH65" s="405"/>
      <c r="AI65" s="392"/>
      <c r="AJ65" s="190"/>
      <c r="AK65" s="191"/>
      <c r="AL65" s="191"/>
      <c r="AM65" s="191"/>
      <c r="AN65" s="191"/>
      <c r="AO65" s="191"/>
      <c r="AP65" s="191"/>
      <c r="AQ65" s="191"/>
      <c r="AR65" s="191"/>
    </row>
    <row r="66" spans="1:44" ht="36" x14ac:dyDescent="0.25">
      <c r="A66" s="392"/>
      <c r="B66" s="392"/>
      <c r="C66" s="392"/>
      <c r="D66" s="392"/>
      <c r="E66" s="271"/>
      <c r="F66" s="392"/>
      <c r="G66" s="392"/>
      <c r="H66" s="392"/>
      <c r="I66" s="120" t="s">
        <v>627</v>
      </c>
      <c r="J66" s="120" t="s">
        <v>642</v>
      </c>
      <c r="K66" s="120" t="s">
        <v>629</v>
      </c>
      <c r="L66" s="189">
        <v>5000</v>
      </c>
      <c r="M66" s="271"/>
      <c r="N66" s="381"/>
      <c r="O66" s="392"/>
      <c r="P66" s="392"/>
      <c r="Q66" s="392"/>
      <c r="R66" s="392"/>
      <c r="S66" s="392"/>
      <c r="T66" s="388"/>
      <c r="U66" s="388"/>
      <c r="V66" s="392"/>
      <c r="W66" s="392"/>
      <c r="X66" s="392"/>
      <c r="Y66" s="392"/>
      <c r="Z66" s="392"/>
      <c r="AA66" s="388"/>
      <c r="AB66" s="392"/>
      <c r="AC66" s="392"/>
      <c r="AD66" s="388"/>
      <c r="AE66" s="392"/>
      <c r="AF66" s="392"/>
      <c r="AG66" s="405"/>
      <c r="AH66" s="405"/>
      <c r="AI66" s="392"/>
      <c r="AJ66" s="190"/>
      <c r="AK66" s="191"/>
      <c r="AL66" s="191"/>
      <c r="AM66" s="191"/>
      <c r="AN66" s="191"/>
      <c r="AO66" s="191"/>
      <c r="AP66" s="191"/>
      <c r="AQ66" s="191"/>
      <c r="AR66" s="191"/>
    </row>
    <row r="67" spans="1:44" ht="72" customHeight="1" x14ac:dyDescent="0.25">
      <c r="A67" s="392"/>
      <c r="B67" s="392"/>
      <c r="C67" s="392"/>
      <c r="D67" s="392"/>
      <c r="E67" s="270" t="s">
        <v>644</v>
      </c>
      <c r="F67" s="392"/>
      <c r="G67" s="392"/>
      <c r="H67" s="392"/>
      <c r="I67" s="120" t="s">
        <v>599</v>
      </c>
      <c r="J67" s="120" t="s">
        <v>600</v>
      </c>
      <c r="K67" s="120" t="s">
        <v>601</v>
      </c>
      <c r="L67" s="188">
        <v>4</v>
      </c>
      <c r="M67" s="270" t="s">
        <v>82</v>
      </c>
      <c r="N67" s="381" t="s">
        <v>641</v>
      </c>
      <c r="O67" s="392" t="s">
        <v>357</v>
      </c>
      <c r="P67" s="392" t="s">
        <v>85</v>
      </c>
      <c r="Q67" s="392" t="s">
        <v>134</v>
      </c>
      <c r="R67" s="392" t="s">
        <v>135</v>
      </c>
      <c r="S67" s="392"/>
      <c r="T67" s="386">
        <v>382500</v>
      </c>
      <c r="U67" s="386">
        <f>T67</f>
        <v>382500</v>
      </c>
      <c r="V67" s="392" t="s">
        <v>136</v>
      </c>
      <c r="W67" s="392" t="s">
        <v>136</v>
      </c>
      <c r="X67" s="392" t="s">
        <v>136</v>
      </c>
      <c r="Y67" s="392" t="s">
        <v>136</v>
      </c>
      <c r="Z67" s="392" t="s">
        <v>136</v>
      </c>
      <c r="AA67" s="386">
        <v>67500</v>
      </c>
      <c r="AB67" s="392" t="s">
        <v>87</v>
      </c>
      <c r="AC67" s="392" t="s">
        <v>136</v>
      </c>
      <c r="AD67" s="386">
        <f>U67</f>
        <v>382500</v>
      </c>
      <c r="AE67" s="392" t="s">
        <v>136</v>
      </c>
      <c r="AF67" s="392" t="s">
        <v>136</v>
      </c>
      <c r="AG67" s="405"/>
      <c r="AH67" s="405"/>
      <c r="AI67" s="392"/>
      <c r="AJ67" s="190"/>
      <c r="AK67" s="191"/>
      <c r="AL67" s="191"/>
      <c r="AM67" s="191"/>
      <c r="AN67" s="191"/>
      <c r="AO67" s="191"/>
      <c r="AP67" s="191"/>
      <c r="AQ67" s="191"/>
      <c r="AR67" s="191"/>
    </row>
    <row r="68" spans="1:44" ht="72" customHeight="1" x14ac:dyDescent="0.25">
      <c r="A68" s="392"/>
      <c r="B68" s="392"/>
      <c r="C68" s="392"/>
      <c r="D68" s="392"/>
      <c r="E68" s="392"/>
      <c r="F68" s="392"/>
      <c r="G68" s="392"/>
      <c r="H68" s="392"/>
      <c r="I68" s="120" t="s">
        <v>627</v>
      </c>
      <c r="J68" s="120" t="s">
        <v>642</v>
      </c>
      <c r="K68" s="120" t="s">
        <v>629</v>
      </c>
      <c r="L68" s="188">
        <v>3300</v>
      </c>
      <c r="M68" s="392"/>
      <c r="N68" s="381"/>
      <c r="O68" s="392"/>
      <c r="P68" s="392"/>
      <c r="Q68" s="392"/>
      <c r="R68" s="392"/>
      <c r="S68" s="392"/>
      <c r="T68" s="387"/>
      <c r="U68" s="387"/>
      <c r="V68" s="392"/>
      <c r="W68" s="392"/>
      <c r="X68" s="392"/>
      <c r="Y68" s="392"/>
      <c r="Z68" s="392"/>
      <c r="AA68" s="387"/>
      <c r="AB68" s="392"/>
      <c r="AC68" s="392"/>
      <c r="AD68" s="387"/>
      <c r="AE68" s="392"/>
      <c r="AF68" s="392"/>
      <c r="AG68" s="405"/>
      <c r="AH68" s="405"/>
      <c r="AI68" s="392"/>
      <c r="AJ68" s="190"/>
      <c r="AK68" s="191"/>
      <c r="AL68" s="191"/>
      <c r="AM68" s="191"/>
      <c r="AN68" s="191"/>
      <c r="AO68" s="191"/>
      <c r="AP68" s="191"/>
      <c r="AQ68" s="191"/>
      <c r="AR68" s="191"/>
    </row>
    <row r="69" spans="1:44" ht="48" x14ac:dyDescent="0.25">
      <c r="A69" s="392"/>
      <c r="B69" s="392"/>
      <c r="C69" s="392"/>
      <c r="D69" s="392"/>
      <c r="E69" s="392"/>
      <c r="F69" s="392"/>
      <c r="G69" s="392"/>
      <c r="H69" s="392"/>
      <c r="I69" s="120" t="s">
        <v>359</v>
      </c>
      <c r="J69" s="120" t="s">
        <v>360</v>
      </c>
      <c r="K69" s="120" t="s">
        <v>361</v>
      </c>
      <c r="L69" s="120">
        <v>1</v>
      </c>
      <c r="M69" s="392"/>
      <c r="N69" s="381"/>
      <c r="O69" s="392"/>
      <c r="P69" s="392"/>
      <c r="Q69" s="392"/>
      <c r="R69" s="392"/>
      <c r="S69" s="392"/>
      <c r="T69" s="387"/>
      <c r="U69" s="387"/>
      <c r="V69" s="392"/>
      <c r="W69" s="392"/>
      <c r="X69" s="392"/>
      <c r="Y69" s="392"/>
      <c r="Z69" s="392"/>
      <c r="AA69" s="387"/>
      <c r="AB69" s="392"/>
      <c r="AC69" s="392"/>
      <c r="AD69" s="387"/>
      <c r="AE69" s="392"/>
      <c r="AF69" s="392"/>
      <c r="AG69" s="405"/>
      <c r="AH69" s="405"/>
      <c r="AI69" s="392"/>
      <c r="AJ69" s="190"/>
      <c r="AK69" s="191"/>
      <c r="AL69" s="191"/>
      <c r="AM69" s="191"/>
      <c r="AN69" s="191"/>
      <c r="AO69" s="191"/>
      <c r="AP69" s="191"/>
      <c r="AQ69" s="191"/>
      <c r="AR69" s="191"/>
    </row>
    <row r="70" spans="1:44" ht="96" x14ac:dyDescent="0.25">
      <c r="A70" s="392"/>
      <c r="B70" s="392"/>
      <c r="C70" s="392"/>
      <c r="D70" s="392"/>
      <c r="E70" s="270" t="s">
        <v>645</v>
      </c>
      <c r="F70" s="392"/>
      <c r="G70" s="392"/>
      <c r="H70" s="392"/>
      <c r="I70" s="120" t="s">
        <v>599</v>
      </c>
      <c r="J70" s="120" t="s">
        <v>600</v>
      </c>
      <c r="K70" s="120" t="s">
        <v>601</v>
      </c>
      <c r="L70" s="120">
        <v>10</v>
      </c>
      <c r="M70" s="270" t="s">
        <v>82</v>
      </c>
      <c r="N70" s="270" t="s">
        <v>633</v>
      </c>
      <c r="O70" s="392" t="s">
        <v>357</v>
      </c>
      <c r="P70" s="392" t="s">
        <v>85</v>
      </c>
      <c r="Q70" s="392" t="s">
        <v>134</v>
      </c>
      <c r="R70" s="392" t="s">
        <v>135</v>
      </c>
      <c r="S70" s="392"/>
      <c r="T70" s="386">
        <v>1700000</v>
      </c>
      <c r="U70" s="386">
        <f>T70</f>
        <v>1700000</v>
      </c>
      <c r="V70" s="392" t="s">
        <v>136</v>
      </c>
      <c r="W70" s="392" t="s">
        <v>136</v>
      </c>
      <c r="X70" s="392" t="s">
        <v>136</v>
      </c>
      <c r="Y70" s="392" t="s">
        <v>136</v>
      </c>
      <c r="Z70" s="392" t="s">
        <v>136</v>
      </c>
      <c r="AA70" s="386">
        <v>300000</v>
      </c>
      <c r="AB70" s="392" t="s">
        <v>87</v>
      </c>
      <c r="AC70" s="392" t="s">
        <v>136</v>
      </c>
      <c r="AD70" s="386">
        <f>U70</f>
        <v>1700000</v>
      </c>
      <c r="AE70" s="392" t="s">
        <v>136</v>
      </c>
      <c r="AF70" s="392" t="s">
        <v>136</v>
      </c>
      <c r="AG70" s="405"/>
      <c r="AH70" s="405"/>
      <c r="AI70" s="392"/>
      <c r="AJ70" s="190"/>
      <c r="AK70" s="191"/>
      <c r="AL70" s="191"/>
      <c r="AM70" s="191"/>
      <c r="AN70" s="191"/>
      <c r="AO70" s="191"/>
      <c r="AP70" s="191"/>
      <c r="AQ70" s="191"/>
      <c r="AR70" s="191"/>
    </row>
    <row r="71" spans="1:44" ht="36" x14ac:dyDescent="0.25">
      <c r="A71" s="392"/>
      <c r="B71" s="392"/>
      <c r="C71" s="392"/>
      <c r="D71" s="392"/>
      <c r="E71" s="392"/>
      <c r="F71" s="392"/>
      <c r="G71" s="392"/>
      <c r="H71" s="392"/>
      <c r="I71" s="120" t="s">
        <v>627</v>
      </c>
      <c r="J71" s="120" t="s">
        <v>642</v>
      </c>
      <c r="K71" s="120" t="s">
        <v>629</v>
      </c>
      <c r="L71" s="120">
        <v>100000</v>
      </c>
      <c r="M71" s="392"/>
      <c r="N71" s="392"/>
      <c r="O71" s="392"/>
      <c r="P71" s="392"/>
      <c r="Q71" s="392"/>
      <c r="R71" s="392"/>
      <c r="S71" s="392"/>
      <c r="T71" s="387"/>
      <c r="U71" s="387"/>
      <c r="V71" s="392"/>
      <c r="W71" s="392"/>
      <c r="X71" s="392"/>
      <c r="Y71" s="392"/>
      <c r="Z71" s="392"/>
      <c r="AA71" s="387"/>
      <c r="AB71" s="392"/>
      <c r="AC71" s="392"/>
      <c r="AD71" s="387"/>
      <c r="AE71" s="392"/>
      <c r="AF71" s="392"/>
      <c r="AG71" s="405"/>
      <c r="AH71" s="405"/>
      <c r="AI71" s="392"/>
      <c r="AJ71" s="190"/>
      <c r="AK71" s="191"/>
      <c r="AL71" s="191"/>
      <c r="AM71" s="191"/>
      <c r="AN71" s="191"/>
      <c r="AO71" s="191"/>
      <c r="AP71" s="191"/>
      <c r="AQ71" s="191"/>
      <c r="AR71" s="191"/>
    </row>
    <row r="72" spans="1:44" ht="48" x14ac:dyDescent="0.25">
      <c r="A72" s="392"/>
      <c r="B72" s="392"/>
      <c r="C72" s="392"/>
      <c r="D72" s="392"/>
      <c r="E72" s="392"/>
      <c r="F72" s="392"/>
      <c r="G72" s="392"/>
      <c r="H72" s="392"/>
      <c r="I72" s="111" t="s">
        <v>359</v>
      </c>
      <c r="J72" s="111" t="s">
        <v>360</v>
      </c>
      <c r="K72" s="111" t="s">
        <v>361</v>
      </c>
      <c r="L72" s="111">
        <v>1</v>
      </c>
      <c r="M72" s="392"/>
      <c r="N72" s="271"/>
      <c r="O72" s="392"/>
      <c r="P72" s="392"/>
      <c r="Q72" s="392"/>
      <c r="R72" s="392"/>
      <c r="S72" s="392"/>
      <c r="T72" s="387"/>
      <c r="U72" s="387"/>
      <c r="V72" s="392"/>
      <c r="W72" s="392"/>
      <c r="X72" s="392"/>
      <c r="Y72" s="392"/>
      <c r="Z72" s="392"/>
      <c r="AA72" s="387"/>
      <c r="AB72" s="392"/>
      <c r="AC72" s="392"/>
      <c r="AD72" s="387"/>
      <c r="AE72" s="392"/>
      <c r="AF72" s="392"/>
      <c r="AG72" s="405"/>
      <c r="AH72" s="405"/>
      <c r="AI72" s="392"/>
      <c r="AJ72" s="190"/>
      <c r="AK72" s="191"/>
      <c r="AL72" s="191"/>
      <c r="AM72" s="191"/>
      <c r="AN72" s="191"/>
      <c r="AO72" s="191"/>
      <c r="AP72" s="191"/>
      <c r="AQ72" s="191"/>
      <c r="AR72" s="191"/>
    </row>
    <row r="73" spans="1:44" ht="48" x14ac:dyDescent="0.25">
      <c r="A73" s="392"/>
      <c r="B73" s="392"/>
      <c r="C73" s="392"/>
      <c r="D73" s="392"/>
      <c r="E73" s="381" t="s">
        <v>646</v>
      </c>
      <c r="F73" s="392"/>
      <c r="G73" s="392"/>
      <c r="H73" s="392"/>
      <c r="I73" s="120" t="s">
        <v>359</v>
      </c>
      <c r="J73" s="120" t="s">
        <v>360</v>
      </c>
      <c r="K73" s="120" t="s">
        <v>361</v>
      </c>
      <c r="L73" s="120">
        <v>1</v>
      </c>
      <c r="M73" s="381" t="s">
        <v>82</v>
      </c>
      <c r="N73" s="270" t="s">
        <v>633</v>
      </c>
      <c r="O73" s="392" t="s">
        <v>357</v>
      </c>
      <c r="P73" s="392" t="s">
        <v>85</v>
      </c>
      <c r="Q73" s="392" t="s">
        <v>134</v>
      </c>
      <c r="R73" s="392" t="s">
        <v>135</v>
      </c>
      <c r="S73" s="392">
        <f>T73+T76</f>
        <v>1062500</v>
      </c>
      <c r="T73" s="396">
        <v>595000</v>
      </c>
      <c r="U73" s="375">
        <f>T73</f>
        <v>595000</v>
      </c>
      <c r="V73" s="392" t="s">
        <v>136</v>
      </c>
      <c r="W73" s="392" t="s">
        <v>136</v>
      </c>
      <c r="X73" s="392" t="s">
        <v>136</v>
      </c>
      <c r="Y73" s="392" t="s">
        <v>136</v>
      </c>
      <c r="Z73" s="392" t="s">
        <v>136</v>
      </c>
      <c r="AA73" s="375">
        <v>105000</v>
      </c>
      <c r="AB73" s="392" t="s">
        <v>87</v>
      </c>
      <c r="AC73" s="392" t="s">
        <v>136</v>
      </c>
      <c r="AD73" s="375">
        <f>U73</f>
        <v>595000</v>
      </c>
      <c r="AE73" s="392" t="s">
        <v>136</v>
      </c>
      <c r="AF73" s="392" t="s">
        <v>136</v>
      </c>
      <c r="AG73" s="405" t="s">
        <v>377</v>
      </c>
      <c r="AH73" s="405" t="s">
        <v>378</v>
      </c>
      <c r="AI73" s="392"/>
      <c r="AJ73" s="190"/>
      <c r="AK73" s="191"/>
      <c r="AL73" s="191"/>
      <c r="AM73" s="191"/>
      <c r="AN73" s="191"/>
      <c r="AO73" s="191"/>
      <c r="AP73" s="191"/>
      <c r="AQ73" s="191"/>
      <c r="AR73" s="191"/>
    </row>
    <row r="74" spans="1:44" ht="96" x14ac:dyDescent="0.25">
      <c r="A74" s="392"/>
      <c r="B74" s="392"/>
      <c r="C74" s="392"/>
      <c r="D74" s="392"/>
      <c r="E74" s="381"/>
      <c r="F74" s="392"/>
      <c r="G74" s="392"/>
      <c r="H74" s="392"/>
      <c r="I74" s="120" t="s">
        <v>599</v>
      </c>
      <c r="J74" s="120" t="s">
        <v>600</v>
      </c>
      <c r="K74" s="120" t="s">
        <v>601</v>
      </c>
      <c r="L74" s="120">
        <v>1</v>
      </c>
      <c r="M74" s="381"/>
      <c r="N74" s="392"/>
      <c r="O74" s="392"/>
      <c r="P74" s="392"/>
      <c r="Q74" s="392"/>
      <c r="R74" s="392"/>
      <c r="S74" s="392"/>
      <c r="T74" s="396"/>
      <c r="U74" s="375"/>
      <c r="V74" s="392"/>
      <c r="W74" s="392"/>
      <c r="X74" s="392"/>
      <c r="Y74" s="392"/>
      <c r="Z74" s="392"/>
      <c r="AA74" s="375"/>
      <c r="AB74" s="392"/>
      <c r="AC74" s="392"/>
      <c r="AD74" s="375"/>
      <c r="AE74" s="392"/>
      <c r="AF74" s="392"/>
      <c r="AG74" s="405"/>
      <c r="AH74" s="405"/>
      <c r="AI74" s="392"/>
      <c r="AJ74" s="190"/>
      <c r="AK74" s="191"/>
      <c r="AL74" s="191"/>
      <c r="AM74" s="191"/>
      <c r="AN74" s="191"/>
      <c r="AO74" s="191"/>
      <c r="AP74" s="191"/>
      <c r="AQ74" s="191"/>
      <c r="AR74" s="191"/>
    </row>
    <row r="75" spans="1:44" ht="36" x14ac:dyDescent="0.25">
      <c r="A75" s="392"/>
      <c r="B75" s="392"/>
      <c r="C75" s="392"/>
      <c r="D75" s="392"/>
      <c r="E75" s="381"/>
      <c r="F75" s="392"/>
      <c r="G75" s="392"/>
      <c r="H75" s="392"/>
      <c r="I75" s="120" t="s">
        <v>627</v>
      </c>
      <c r="J75" s="120" t="s">
        <v>642</v>
      </c>
      <c r="K75" s="120" t="s">
        <v>629</v>
      </c>
      <c r="L75" s="121">
        <v>10000</v>
      </c>
      <c r="M75" s="381"/>
      <c r="N75" s="271"/>
      <c r="O75" s="392"/>
      <c r="P75" s="392"/>
      <c r="Q75" s="392"/>
      <c r="R75" s="392"/>
      <c r="S75" s="392"/>
      <c r="T75" s="396"/>
      <c r="U75" s="375"/>
      <c r="V75" s="392"/>
      <c r="W75" s="392"/>
      <c r="X75" s="392"/>
      <c r="Y75" s="392"/>
      <c r="Z75" s="392"/>
      <c r="AA75" s="375"/>
      <c r="AB75" s="392"/>
      <c r="AC75" s="392"/>
      <c r="AD75" s="375"/>
      <c r="AE75" s="392"/>
      <c r="AF75" s="392"/>
      <c r="AG75" s="405"/>
      <c r="AH75" s="405"/>
      <c r="AI75" s="392"/>
      <c r="AJ75" s="190"/>
      <c r="AK75" s="191"/>
      <c r="AL75" s="191"/>
      <c r="AM75" s="191"/>
      <c r="AN75" s="191"/>
      <c r="AO75" s="191"/>
      <c r="AP75" s="191"/>
      <c r="AQ75" s="191"/>
      <c r="AR75" s="191"/>
    </row>
    <row r="76" spans="1:44" ht="48" x14ac:dyDescent="0.25">
      <c r="A76" s="392"/>
      <c r="B76" s="392"/>
      <c r="C76" s="392"/>
      <c r="D76" s="392"/>
      <c r="E76" s="381" t="s">
        <v>647</v>
      </c>
      <c r="F76" s="392"/>
      <c r="G76" s="392"/>
      <c r="H76" s="392"/>
      <c r="I76" s="120" t="s">
        <v>359</v>
      </c>
      <c r="J76" s="120" t="s">
        <v>360</v>
      </c>
      <c r="K76" s="120" t="s">
        <v>361</v>
      </c>
      <c r="L76" s="120">
        <v>1</v>
      </c>
      <c r="M76" s="381" t="s">
        <v>82</v>
      </c>
      <c r="N76" s="270" t="s">
        <v>633</v>
      </c>
      <c r="O76" s="392" t="s">
        <v>357</v>
      </c>
      <c r="P76" s="392" t="s">
        <v>85</v>
      </c>
      <c r="Q76" s="392" t="s">
        <v>134</v>
      </c>
      <c r="R76" s="392" t="s">
        <v>135</v>
      </c>
      <c r="S76" s="392"/>
      <c r="T76" s="396">
        <v>467500</v>
      </c>
      <c r="U76" s="375">
        <f>T76</f>
        <v>467500</v>
      </c>
      <c r="V76" s="392" t="s">
        <v>136</v>
      </c>
      <c r="W76" s="392" t="s">
        <v>136</v>
      </c>
      <c r="X76" s="392" t="s">
        <v>136</v>
      </c>
      <c r="Y76" s="392" t="s">
        <v>136</v>
      </c>
      <c r="Z76" s="392" t="s">
        <v>136</v>
      </c>
      <c r="AA76" s="375">
        <v>82500</v>
      </c>
      <c r="AB76" s="392" t="s">
        <v>87</v>
      </c>
      <c r="AC76" s="392" t="s">
        <v>136</v>
      </c>
      <c r="AD76" s="375">
        <f>U76</f>
        <v>467500</v>
      </c>
      <c r="AE76" s="392" t="s">
        <v>136</v>
      </c>
      <c r="AF76" s="392" t="s">
        <v>136</v>
      </c>
      <c r="AG76" s="405"/>
      <c r="AH76" s="405"/>
      <c r="AI76" s="392"/>
      <c r="AJ76" s="190"/>
      <c r="AK76" s="191"/>
      <c r="AL76" s="191"/>
      <c r="AM76" s="191"/>
      <c r="AN76" s="191"/>
      <c r="AO76" s="191"/>
      <c r="AP76" s="191"/>
      <c r="AQ76" s="191"/>
      <c r="AR76" s="191"/>
    </row>
    <row r="77" spans="1:44" ht="96" x14ac:dyDescent="0.25">
      <c r="A77" s="392"/>
      <c r="B77" s="392"/>
      <c r="C77" s="392"/>
      <c r="D77" s="392"/>
      <c r="E77" s="381"/>
      <c r="F77" s="392"/>
      <c r="G77" s="392"/>
      <c r="H77" s="392"/>
      <c r="I77" s="120" t="s">
        <v>599</v>
      </c>
      <c r="J77" s="120" t="s">
        <v>600</v>
      </c>
      <c r="K77" s="120" t="s">
        <v>601</v>
      </c>
      <c r="L77" s="120">
        <v>1</v>
      </c>
      <c r="M77" s="381"/>
      <c r="N77" s="392"/>
      <c r="O77" s="392"/>
      <c r="P77" s="392"/>
      <c r="Q77" s="392"/>
      <c r="R77" s="392"/>
      <c r="S77" s="392"/>
      <c r="T77" s="396"/>
      <c r="U77" s="375"/>
      <c r="V77" s="392"/>
      <c r="W77" s="392"/>
      <c r="X77" s="392"/>
      <c r="Y77" s="392"/>
      <c r="Z77" s="392"/>
      <c r="AA77" s="375"/>
      <c r="AB77" s="392"/>
      <c r="AC77" s="392"/>
      <c r="AD77" s="375"/>
      <c r="AE77" s="392"/>
      <c r="AF77" s="392"/>
      <c r="AG77" s="405"/>
      <c r="AH77" s="405"/>
      <c r="AI77" s="392"/>
      <c r="AJ77" s="190"/>
      <c r="AK77" s="191"/>
      <c r="AL77" s="191"/>
      <c r="AM77" s="191"/>
      <c r="AN77" s="191"/>
      <c r="AO77" s="191"/>
      <c r="AP77" s="191"/>
      <c r="AQ77" s="191"/>
      <c r="AR77" s="191"/>
    </row>
    <row r="78" spans="1:44" ht="36" x14ac:dyDescent="0.25">
      <c r="A78" s="392"/>
      <c r="B78" s="392"/>
      <c r="C78" s="392"/>
      <c r="D78" s="392"/>
      <c r="E78" s="381"/>
      <c r="F78" s="392"/>
      <c r="G78" s="392"/>
      <c r="H78" s="392"/>
      <c r="I78" s="120" t="s">
        <v>627</v>
      </c>
      <c r="J78" s="120" t="s">
        <v>642</v>
      </c>
      <c r="K78" s="120" t="s">
        <v>629</v>
      </c>
      <c r="L78" s="121">
        <v>6500</v>
      </c>
      <c r="M78" s="381"/>
      <c r="N78" s="271"/>
      <c r="O78" s="392"/>
      <c r="P78" s="392"/>
      <c r="Q78" s="392"/>
      <c r="R78" s="392"/>
      <c r="S78" s="392"/>
      <c r="T78" s="396"/>
      <c r="U78" s="375"/>
      <c r="V78" s="392"/>
      <c r="W78" s="392"/>
      <c r="X78" s="392"/>
      <c r="Y78" s="392"/>
      <c r="Z78" s="392"/>
      <c r="AA78" s="375"/>
      <c r="AB78" s="392"/>
      <c r="AC78" s="392"/>
      <c r="AD78" s="375"/>
      <c r="AE78" s="392"/>
      <c r="AF78" s="392"/>
      <c r="AG78" s="405"/>
      <c r="AH78" s="405"/>
      <c r="AI78" s="392"/>
      <c r="AJ78" s="190"/>
      <c r="AK78" s="191"/>
      <c r="AL78" s="191"/>
      <c r="AM78" s="191"/>
      <c r="AN78" s="191"/>
      <c r="AO78" s="191"/>
      <c r="AP78" s="191"/>
      <c r="AQ78" s="191"/>
      <c r="AR78" s="191"/>
    </row>
    <row r="79" spans="1:44" ht="96" x14ac:dyDescent="0.25">
      <c r="A79" s="392"/>
      <c r="B79" s="392"/>
      <c r="C79" s="392"/>
      <c r="D79" s="392"/>
      <c r="E79" s="270" t="s">
        <v>648</v>
      </c>
      <c r="F79" s="392"/>
      <c r="G79" s="392"/>
      <c r="H79" s="392"/>
      <c r="I79" s="120" t="s">
        <v>599</v>
      </c>
      <c r="J79" s="120" t="s">
        <v>600</v>
      </c>
      <c r="K79" s="120" t="s">
        <v>601</v>
      </c>
      <c r="L79" s="120">
        <v>3</v>
      </c>
      <c r="M79" s="270" t="s">
        <v>82</v>
      </c>
      <c r="N79" s="270" t="s">
        <v>633</v>
      </c>
      <c r="O79" s="392" t="s">
        <v>357</v>
      </c>
      <c r="P79" s="392" t="s">
        <v>85</v>
      </c>
      <c r="Q79" s="392" t="s">
        <v>134</v>
      </c>
      <c r="R79" s="392" t="s">
        <v>135</v>
      </c>
      <c r="S79" s="392">
        <v>1630166</v>
      </c>
      <c r="T79" s="412">
        <v>340000</v>
      </c>
      <c r="U79" s="386">
        <f>T79</f>
        <v>340000</v>
      </c>
      <c r="V79" s="392" t="s">
        <v>136</v>
      </c>
      <c r="W79" s="392" t="s">
        <v>136</v>
      </c>
      <c r="X79" s="392" t="s">
        <v>136</v>
      </c>
      <c r="Y79" s="392" t="s">
        <v>136</v>
      </c>
      <c r="Z79" s="392" t="s">
        <v>136</v>
      </c>
      <c r="AA79" s="386">
        <v>60000</v>
      </c>
      <c r="AB79" s="392" t="s">
        <v>87</v>
      </c>
      <c r="AC79" s="392" t="s">
        <v>136</v>
      </c>
      <c r="AD79" s="386">
        <f>U79</f>
        <v>340000</v>
      </c>
      <c r="AE79" s="392" t="s">
        <v>136</v>
      </c>
      <c r="AF79" s="392" t="s">
        <v>136</v>
      </c>
      <c r="AG79" s="405">
        <v>45901</v>
      </c>
      <c r="AH79" s="405">
        <v>45962</v>
      </c>
      <c r="AI79" s="392"/>
      <c r="AJ79" s="190"/>
      <c r="AK79" s="191"/>
      <c r="AL79" s="191"/>
      <c r="AM79" s="191"/>
      <c r="AN79" s="191"/>
      <c r="AO79" s="191"/>
      <c r="AP79" s="191"/>
      <c r="AQ79" s="191"/>
      <c r="AR79" s="191"/>
    </row>
    <row r="80" spans="1:44" ht="24" customHeight="1" x14ac:dyDescent="0.25">
      <c r="A80" s="392"/>
      <c r="B80" s="392"/>
      <c r="C80" s="392"/>
      <c r="D80" s="392"/>
      <c r="E80" s="392"/>
      <c r="F80" s="392"/>
      <c r="G80" s="392"/>
      <c r="H80" s="392"/>
      <c r="I80" s="381" t="s">
        <v>359</v>
      </c>
      <c r="J80" s="381" t="s">
        <v>360</v>
      </c>
      <c r="K80" s="381" t="s">
        <v>361</v>
      </c>
      <c r="L80" s="381">
        <v>1</v>
      </c>
      <c r="M80" s="392"/>
      <c r="N80" s="392"/>
      <c r="O80" s="392"/>
      <c r="P80" s="392"/>
      <c r="Q80" s="392"/>
      <c r="R80" s="392"/>
      <c r="S80" s="392"/>
      <c r="T80" s="392"/>
      <c r="U80" s="387"/>
      <c r="V80" s="392"/>
      <c r="W80" s="392"/>
      <c r="X80" s="392"/>
      <c r="Y80" s="392"/>
      <c r="Z80" s="392"/>
      <c r="AA80" s="387"/>
      <c r="AB80" s="392"/>
      <c r="AC80" s="392"/>
      <c r="AD80" s="387"/>
      <c r="AE80" s="392"/>
      <c r="AF80" s="392"/>
      <c r="AG80" s="405"/>
      <c r="AH80" s="405"/>
      <c r="AI80" s="392"/>
      <c r="AJ80" s="190"/>
      <c r="AK80" s="191"/>
      <c r="AL80" s="191"/>
      <c r="AM80" s="191"/>
      <c r="AN80" s="191"/>
      <c r="AO80" s="191"/>
      <c r="AP80" s="191"/>
      <c r="AQ80" s="191"/>
      <c r="AR80" s="191"/>
    </row>
    <row r="81" spans="1:44" ht="36" customHeight="1" x14ac:dyDescent="0.25">
      <c r="A81" s="392"/>
      <c r="B81" s="392"/>
      <c r="C81" s="392"/>
      <c r="D81" s="392"/>
      <c r="E81" s="392"/>
      <c r="F81" s="392"/>
      <c r="G81" s="392"/>
      <c r="H81" s="392"/>
      <c r="I81" s="381"/>
      <c r="J81" s="381"/>
      <c r="K81" s="381"/>
      <c r="L81" s="381"/>
      <c r="M81" s="392"/>
      <c r="N81" s="392"/>
      <c r="O81" s="392"/>
      <c r="P81" s="392"/>
      <c r="Q81" s="392"/>
      <c r="R81" s="392"/>
      <c r="S81" s="392"/>
      <c r="T81" s="392"/>
      <c r="U81" s="387"/>
      <c r="V81" s="392"/>
      <c r="W81" s="392"/>
      <c r="X81" s="392"/>
      <c r="Y81" s="392"/>
      <c r="Z81" s="392"/>
      <c r="AA81" s="387"/>
      <c r="AB81" s="392"/>
      <c r="AC81" s="392"/>
      <c r="AD81" s="387"/>
      <c r="AE81" s="392"/>
      <c r="AF81" s="392"/>
      <c r="AG81" s="405"/>
      <c r="AH81" s="405"/>
      <c r="AI81" s="392"/>
      <c r="AJ81" s="190"/>
      <c r="AK81" s="191"/>
      <c r="AL81" s="191"/>
      <c r="AM81" s="191"/>
      <c r="AN81" s="191"/>
      <c r="AO81" s="191"/>
      <c r="AP81" s="191"/>
      <c r="AQ81" s="191"/>
      <c r="AR81" s="191"/>
    </row>
    <row r="82" spans="1:44" ht="72" customHeight="1" x14ac:dyDescent="0.25">
      <c r="A82" s="392"/>
      <c r="B82" s="392"/>
      <c r="C82" s="392"/>
      <c r="D82" s="392"/>
      <c r="E82" s="271"/>
      <c r="F82" s="392"/>
      <c r="G82" s="392"/>
      <c r="H82" s="392"/>
      <c r="I82" s="184" t="s">
        <v>637</v>
      </c>
      <c r="J82" s="120" t="s">
        <v>642</v>
      </c>
      <c r="K82" s="184" t="s">
        <v>448</v>
      </c>
      <c r="L82" s="184">
        <v>29000</v>
      </c>
      <c r="M82" s="271"/>
      <c r="N82" s="392"/>
      <c r="O82" s="392"/>
      <c r="P82" s="392"/>
      <c r="Q82" s="392"/>
      <c r="R82" s="392"/>
      <c r="S82" s="392"/>
      <c r="T82" s="271"/>
      <c r="U82" s="388"/>
      <c r="V82" s="392"/>
      <c r="W82" s="392"/>
      <c r="X82" s="392"/>
      <c r="Y82" s="392"/>
      <c r="Z82" s="392"/>
      <c r="AA82" s="388"/>
      <c r="AB82" s="392"/>
      <c r="AC82" s="392"/>
      <c r="AD82" s="388"/>
      <c r="AE82" s="392"/>
      <c r="AF82" s="392"/>
      <c r="AG82" s="405"/>
      <c r="AH82" s="405"/>
      <c r="AI82" s="392"/>
      <c r="AJ82" s="190"/>
      <c r="AK82" s="191"/>
      <c r="AL82" s="191"/>
      <c r="AM82" s="191"/>
      <c r="AN82" s="191"/>
      <c r="AO82" s="191"/>
      <c r="AP82" s="191"/>
      <c r="AQ82" s="191"/>
      <c r="AR82" s="191"/>
    </row>
    <row r="83" spans="1:44" ht="72" x14ac:dyDescent="0.25">
      <c r="A83" s="270" t="s">
        <v>650</v>
      </c>
      <c r="B83" s="270" t="s">
        <v>651</v>
      </c>
      <c r="C83" s="270" t="s">
        <v>652</v>
      </c>
      <c r="D83" s="270" t="s">
        <v>351</v>
      </c>
      <c r="E83" s="270" t="s">
        <v>653</v>
      </c>
      <c r="F83" s="270" t="s">
        <v>598</v>
      </c>
      <c r="G83" s="270" t="s">
        <v>79</v>
      </c>
      <c r="H83" s="270" t="s">
        <v>79</v>
      </c>
      <c r="I83" s="120" t="s">
        <v>605</v>
      </c>
      <c r="J83" s="120" t="s">
        <v>363</v>
      </c>
      <c r="K83" s="120" t="s">
        <v>606</v>
      </c>
      <c r="L83" s="121">
        <v>11750</v>
      </c>
      <c r="M83" s="270" t="s">
        <v>82</v>
      </c>
      <c r="N83" s="270" t="s">
        <v>641</v>
      </c>
      <c r="O83" s="270" t="s">
        <v>357</v>
      </c>
      <c r="P83" s="270" t="s">
        <v>85</v>
      </c>
      <c r="Q83" s="270" t="s">
        <v>134</v>
      </c>
      <c r="R83" s="270" t="s">
        <v>135</v>
      </c>
      <c r="S83" s="412">
        <v>350000</v>
      </c>
      <c r="T83" s="412">
        <v>350000</v>
      </c>
      <c r="U83" s="386">
        <f>T83</f>
        <v>350000</v>
      </c>
      <c r="V83" s="270" t="s">
        <v>136</v>
      </c>
      <c r="W83" s="270" t="s">
        <v>136</v>
      </c>
      <c r="X83" s="270" t="s">
        <v>136</v>
      </c>
      <c r="Y83" s="270" t="s">
        <v>136</v>
      </c>
      <c r="Z83" s="270" t="s">
        <v>136</v>
      </c>
      <c r="AA83" s="386">
        <v>61765</v>
      </c>
      <c r="AB83" s="270" t="s">
        <v>87</v>
      </c>
      <c r="AC83" s="270" t="s">
        <v>136</v>
      </c>
      <c r="AD83" s="386">
        <f>U83</f>
        <v>350000</v>
      </c>
      <c r="AE83" s="270" t="s">
        <v>136</v>
      </c>
      <c r="AF83" s="270" t="s">
        <v>136</v>
      </c>
      <c r="AG83" s="404">
        <v>45689</v>
      </c>
      <c r="AH83" s="404">
        <v>45748</v>
      </c>
      <c r="AI83" s="270"/>
      <c r="AJ83" s="190"/>
      <c r="AK83" s="191"/>
      <c r="AL83" s="191"/>
      <c r="AM83" s="191"/>
      <c r="AN83" s="191"/>
      <c r="AO83" s="191"/>
      <c r="AP83" s="191"/>
      <c r="AQ83" s="191"/>
      <c r="AR83" s="191"/>
    </row>
    <row r="84" spans="1:44" ht="24" customHeight="1" x14ac:dyDescent="0.25">
      <c r="A84" s="392"/>
      <c r="B84" s="392"/>
      <c r="C84" s="392"/>
      <c r="D84" s="392"/>
      <c r="E84" s="392"/>
      <c r="F84" s="392"/>
      <c r="G84" s="392"/>
      <c r="H84" s="392"/>
      <c r="I84" s="270" t="s">
        <v>359</v>
      </c>
      <c r="J84" s="270" t="s">
        <v>360</v>
      </c>
      <c r="K84" s="270" t="s">
        <v>361</v>
      </c>
      <c r="L84" s="270">
        <v>1</v>
      </c>
      <c r="M84" s="392"/>
      <c r="N84" s="392"/>
      <c r="O84" s="392"/>
      <c r="P84" s="392"/>
      <c r="Q84" s="392"/>
      <c r="R84" s="392"/>
      <c r="S84" s="392"/>
      <c r="T84" s="392"/>
      <c r="U84" s="387"/>
      <c r="V84" s="392"/>
      <c r="W84" s="392"/>
      <c r="X84" s="392"/>
      <c r="Y84" s="392"/>
      <c r="Z84" s="392"/>
      <c r="AA84" s="387"/>
      <c r="AB84" s="392"/>
      <c r="AC84" s="392"/>
      <c r="AD84" s="387"/>
      <c r="AE84" s="392"/>
      <c r="AF84" s="392"/>
      <c r="AG84" s="405"/>
      <c r="AH84" s="405"/>
      <c r="AI84" s="392"/>
      <c r="AJ84" s="190"/>
      <c r="AK84" s="191"/>
      <c r="AL84" s="191"/>
      <c r="AM84" s="191"/>
      <c r="AN84" s="191"/>
      <c r="AO84" s="191"/>
      <c r="AP84" s="191"/>
      <c r="AQ84" s="191"/>
      <c r="AR84" s="191"/>
    </row>
    <row r="85" spans="1:44" ht="41.25" customHeight="1" x14ac:dyDescent="0.25">
      <c r="A85" s="271"/>
      <c r="B85" s="271"/>
      <c r="C85" s="271"/>
      <c r="D85" s="271"/>
      <c r="E85" s="271"/>
      <c r="F85" s="271"/>
      <c r="G85" s="271"/>
      <c r="H85" s="271"/>
      <c r="I85" s="271" t="s">
        <v>446</v>
      </c>
      <c r="J85" s="271" t="s">
        <v>447</v>
      </c>
      <c r="K85" s="271" t="s">
        <v>448</v>
      </c>
      <c r="L85" s="271">
        <v>21000</v>
      </c>
      <c r="M85" s="271"/>
      <c r="N85" s="392"/>
      <c r="O85" s="271"/>
      <c r="P85" s="271"/>
      <c r="Q85" s="271"/>
      <c r="R85" s="271"/>
      <c r="S85" s="271"/>
      <c r="T85" s="271"/>
      <c r="U85" s="388"/>
      <c r="V85" s="271"/>
      <c r="W85" s="271"/>
      <c r="X85" s="271"/>
      <c r="Y85" s="271"/>
      <c r="Z85" s="271"/>
      <c r="AA85" s="388"/>
      <c r="AB85" s="271"/>
      <c r="AC85" s="271"/>
      <c r="AD85" s="388"/>
      <c r="AE85" s="271"/>
      <c r="AF85" s="271"/>
      <c r="AG85" s="411"/>
      <c r="AH85" s="411"/>
      <c r="AI85" s="271"/>
      <c r="AJ85" s="190"/>
      <c r="AK85" s="191"/>
      <c r="AL85" s="191"/>
      <c r="AM85" s="191"/>
      <c r="AN85" s="191"/>
      <c r="AO85" s="191"/>
      <c r="AP85" s="191"/>
      <c r="AQ85" s="191"/>
      <c r="AR85" s="191"/>
    </row>
    <row r="86" spans="1:44" ht="96" x14ac:dyDescent="0.25">
      <c r="A86" s="392" t="s">
        <v>654</v>
      </c>
      <c r="B86" s="392" t="s">
        <v>655</v>
      </c>
      <c r="C86" s="392" t="s">
        <v>624</v>
      </c>
      <c r="D86" s="392" t="s">
        <v>351</v>
      </c>
      <c r="E86" s="270" t="s">
        <v>656</v>
      </c>
      <c r="F86" s="392" t="s">
        <v>598</v>
      </c>
      <c r="G86" s="392" t="s">
        <v>79</v>
      </c>
      <c r="H86" s="392" t="s">
        <v>79</v>
      </c>
      <c r="I86" s="120" t="s">
        <v>599</v>
      </c>
      <c r="J86" s="120" t="s">
        <v>600</v>
      </c>
      <c r="K86" s="120" t="s">
        <v>601</v>
      </c>
      <c r="L86" s="121">
        <v>2</v>
      </c>
      <c r="M86" s="270" t="s">
        <v>82</v>
      </c>
      <c r="N86" s="270" t="s">
        <v>636</v>
      </c>
      <c r="O86" s="392" t="s">
        <v>357</v>
      </c>
      <c r="P86" s="392" t="s">
        <v>85</v>
      </c>
      <c r="Q86" s="392" t="s">
        <v>134</v>
      </c>
      <c r="R86" s="392" t="s">
        <v>135</v>
      </c>
      <c r="S86" s="413">
        <f>T86</f>
        <v>1275000</v>
      </c>
      <c r="T86" s="412">
        <v>1275000</v>
      </c>
      <c r="U86" s="386">
        <f>T86</f>
        <v>1275000</v>
      </c>
      <c r="V86" s="392" t="s">
        <v>136</v>
      </c>
      <c r="W86" s="392" t="s">
        <v>136</v>
      </c>
      <c r="X86" s="392" t="s">
        <v>136</v>
      </c>
      <c r="Y86" s="392" t="s">
        <v>136</v>
      </c>
      <c r="Z86" s="392" t="s">
        <v>136</v>
      </c>
      <c r="AA86" s="386">
        <v>225000</v>
      </c>
      <c r="AB86" s="392" t="s">
        <v>87</v>
      </c>
      <c r="AC86" s="392" t="s">
        <v>136</v>
      </c>
      <c r="AD86" s="386">
        <f>U86</f>
        <v>1275000</v>
      </c>
      <c r="AE86" s="392" t="s">
        <v>136</v>
      </c>
      <c r="AF86" s="392" t="s">
        <v>136</v>
      </c>
      <c r="AG86" s="405">
        <v>45717</v>
      </c>
      <c r="AH86" s="405">
        <v>45778</v>
      </c>
      <c r="AI86" s="392"/>
      <c r="AJ86" s="190"/>
      <c r="AK86" s="191"/>
      <c r="AL86" s="191"/>
      <c r="AM86" s="191"/>
      <c r="AN86" s="191"/>
      <c r="AO86" s="191"/>
      <c r="AP86" s="191"/>
      <c r="AQ86" s="191"/>
      <c r="AR86" s="191"/>
    </row>
    <row r="87" spans="1:44" ht="24" customHeight="1" x14ac:dyDescent="0.25">
      <c r="A87" s="392"/>
      <c r="B87" s="392"/>
      <c r="C87" s="392"/>
      <c r="D87" s="392"/>
      <c r="E87" s="392"/>
      <c r="F87" s="392"/>
      <c r="G87" s="392"/>
      <c r="H87" s="392"/>
      <c r="I87" s="270" t="s">
        <v>359</v>
      </c>
      <c r="J87" s="270" t="s">
        <v>360</v>
      </c>
      <c r="K87" s="270" t="s">
        <v>361</v>
      </c>
      <c r="L87" s="381">
        <v>1</v>
      </c>
      <c r="M87" s="392"/>
      <c r="N87" s="392"/>
      <c r="O87" s="392"/>
      <c r="P87" s="392"/>
      <c r="Q87" s="392"/>
      <c r="R87" s="392"/>
      <c r="S87" s="392"/>
      <c r="T87" s="392"/>
      <c r="U87" s="387"/>
      <c r="V87" s="392"/>
      <c r="W87" s="392"/>
      <c r="X87" s="392"/>
      <c r="Y87" s="392"/>
      <c r="Z87" s="392"/>
      <c r="AA87" s="387"/>
      <c r="AB87" s="392"/>
      <c r="AC87" s="392"/>
      <c r="AD87" s="387"/>
      <c r="AE87" s="392"/>
      <c r="AF87" s="392"/>
      <c r="AG87" s="405"/>
      <c r="AH87" s="405"/>
      <c r="AI87" s="392"/>
      <c r="AJ87" s="190"/>
      <c r="AK87" s="191"/>
      <c r="AL87" s="191"/>
      <c r="AM87" s="191"/>
      <c r="AN87" s="191"/>
      <c r="AO87" s="191"/>
      <c r="AP87" s="191"/>
      <c r="AQ87" s="191"/>
      <c r="AR87" s="191"/>
    </row>
    <row r="88" spans="1:44" ht="72" customHeight="1" x14ac:dyDescent="0.25">
      <c r="A88" s="392"/>
      <c r="B88" s="392"/>
      <c r="C88" s="392"/>
      <c r="D88" s="392"/>
      <c r="E88" s="392"/>
      <c r="F88" s="392"/>
      <c r="G88" s="392"/>
      <c r="H88" s="392"/>
      <c r="I88" s="271" t="s">
        <v>627</v>
      </c>
      <c r="J88" s="271" t="s">
        <v>657</v>
      </c>
      <c r="K88" s="271"/>
      <c r="L88" s="381"/>
      <c r="M88" s="392"/>
      <c r="N88" s="392"/>
      <c r="O88" s="392"/>
      <c r="P88" s="392"/>
      <c r="Q88" s="392"/>
      <c r="R88" s="392"/>
      <c r="S88" s="392"/>
      <c r="T88" s="392"/>
      <c r="U88" s="387"/>
      <c r="V88" s="392"/>
      <c r="W88" s="392"/>
      <c r="X88" s="392"/>
      <c r="Y88" s="392"/>
      <c r="Z88" s="392"/>
      <c r="AA88" s="387"/>
      <c r="AB88" s="392"/>
      <c r="AC88" s="392"/>
      <c r="AD88" s="387"/>
      <c r="AE88" s="392"/>
      <c r="AF88" s="392"/>
      <c r="AG88" s="405"/>
      <c r="AH88" s="405"/>
      <c r="AI88" s="392"/>
      <c r="AJ88" s="190"/>
      <c r="AK88" s="191"/>
      <c r="AL88" s="191"/>
      <c r="AM88" s="191"/>
      <c r="AN88" s="191"/>
      <c r="AO88" s="191"/>
      <c r="AP88" s="191"/>
      <c r="AQ88" s="191"/>
      <c r="AR88" s="191"/>
    </row>
    <row r="89" spans="1:44" ht="41.25" customHeight="1" x14ac:dyDescent="0.25">
      <c r="A89" s="271"/>
      <c r="B89" s="271"/>
      <c r="C89" s="271"/>
      <c r="D89" s="271"/>
      <c r="E89" s="271"/>
      <c r="F89" s="271"/>
      <c r="G89" s="271"/>
      <c r="H89" s="271"/>
      <c r="I89" s="184" t="s">
        <v>446</v>
      </c>
      <c r="J89" s="120" t="s">
        <v>642</v>
      </c>
      <c r="K89" s="184" t="s">
        <v>448</v>
      </c>
      <c r="L89" s="184">
        <v>20000</v>
      </c>
      <c r="M89" s="271"/>
      <c r="N89" s="392"/>
      <c r="O89" s="271"/>
      <c r="P89" s="271"/>
      <c r="Q89" s="271"/>
      <c r="R89" s="271"/>
      <c r="S89" s="271"/>
      <c r="T89" s="271"/>
      <c r="U89" s="388"/>
      <c r="V89" s="271"/>
      <c r="W89" s="271"/>
      <c r="X89" s="271"/>
      <c r="Y89" s="271"/>
      <c r="Z89" s="271"/>
      <c r="AA89" s="388"/>
      <c r="AB89" s="271"/>
      <c r="AC89" s="271"/>
      <c r="AD89" s="388"/>
      <c r="AE89" s="271"/>
      <c r="AF89" s="271"/>
      <c r="AG89" s="411"/>
      <c r="AH89" s="411"/>
      <c r="AI89" s="271"/>
      <c r="AJ89" s="190"/>
      <c r="AK89" s="191"/>
      <c r="AL89" s="191"/>
      <c r="AM89" s="191"/>
      <c r="AN89" s="191"/>
      <c r="AO89" s="191"/>
      <c r="AP89" s="191"/>
      <c r="AQ89" s="191"/>
      <c r="AR89" s="191"/>
    </row>
    <row r="90" spans="1:44" ht="96" x14ac:dyDescent="0.25">
      <c r="A90" s="270" t="s">
        <v>658</v>
      </c>
      <c r="B90" s="270" t="s">
        <v>659</v>
      </c>
      <c r="C90" s="270" t="s">
        <v>624</v>
      </c>
      <c r="D90" s="270" t="s">
        <v>596</v>
      </c>
      <c r="E90" s="270" t="s">
        <v>660</v>
      </c>
      <c r="F90" s="270" t="s">
        <v>598</v>
      </c>
      <c r="G90" s="270" t="s">
        <v>79</v>
      </c>
      <c r="H90" s="270" t="s">
        <v>79</v>
      </c>
      <c r="I90" s="120" t="s">
        <v>599</v>
      </c>
      <c r="J90" s="120" t="s">
        <v>600</v>
      </c>
      <c r="K90" s="120" t="s">
        <v>601</v>
      </c>
      <c r="L90" s="189">
        <v>35</v>
      </c>
      <c r="M90" s="270" t="s">
        <v>82</v>
      </c>
      <c r="N90" s="270" t="s">
        <v>641</v>
      </c>
      <c r="O90" s="270" t="s">
        <v>357</v>
      </c>
      <c r="P90" s="270" t="s">
        <v>85</v>
      </c>
      <c r="Q90" s="270" t="s">
        <v>134</v>
      </c>
      <c r="R90" s="270" t="s">
        <v>135</v>
      </c>
      <c r="S90" s="408">
        <f>T90+T93+T96</f>
        <v>569277</v>
      </c>
      <c r="T90" s="386">
        <v>297500</v>
      </c>
      <c r="U90" s="386">
        <f>T90</f>
        <v>297500</v>
      </c>
      <c r="V90" s="270" t="s">
        <v>136</v>
      </c>
      <c r="W90" s="270" t="s">
        <v>136</v>
      </c>
      <c r="X90" s="270" t="s">
        <v>136</v>
      </c>
      <c r="Y90" s="270"/>
      <c r="Z90" s="270"/>
      <c r="AA90" s="386">
        <v>52500</v>
      </c>
      <c r="AB90" s="270" t="s">
        <v>87</v>
      </c>
      <c r="AD90" s="386">
        <f>U90</f>
        <v>297500</v>
      </c>
      <c r="AE90" s="270" t="s">
        <v>136</v>
      </c>
      <c r="AF90" s="270" t="s">
        <v>136</v>
      </c>
      <c r="AG90" s="404">
        <v>45809</v>
      </c>
      <c r="AH90" s="404">
        <v>45870</v>
      </c>
      <c r="AI90" s="270"/>
      <c r="AJ90" s="190"/>
      <c r="AK90" s="191"/>
      <c r="AL90" s="191"/>
      <c r="AM90" s="191"/>
      <c r="AN90" s="191"/>
      <c r="AO90" s="191"/>
      <c r="AP90" s="191"/>
      <c r="AQ90" s="191"/>
      <c r="AR90" s="191"/>
    </row>
    <row r="91" spans="1:44" ht="36" x14ac:dyDescent="0.25">
      <c r="A91" s="392"/>
      <c r="B91" s="392"/>
      <c r="C91" s="392"/>
      <c r="D91" s="392"/>
      <c r="E91" s="392"/>
      <c r="F91" s="392"/>
      <c r="G91" s="392"/>
      <c r="H91" s="392"/>
      <c r="I91" s="120" t="s">
        <v>627</v>
      </c>
      <c r="J91" s="120" t="s">
        <v>642</v>
      </c>
      <c r="K91" s="120" t="s">
        <v>629</v>
      </c>
      <c r="L91" s="189">
        <v>340660</v>
      </c>
      <c r="M91" s="392"/>
      <c r="N91" s="392"/>
      <c r="O91" s="392"/>
      <c r="P91" s="392"/>
      <c r="Q91" s="392"/>
      <c r="R91" s="392"/>
      <c r="S91" s="392"/>
      <c r="T91" s="387"/>
      <c r="U91" s="387"/>
      <c r="V91" s="392"/>
      <c r="W91" s="392"/>
      <c r="X91" s="392"/>
      <c r="Y91" s="392"/>
      <c r="Z91" s="392"/>
      <c r="AA91" s="387"/>
      <c r="AB91" s="392"/>
      <c r="AD91" s="387"/>
      <c r="AE91" s="392"/>
      <c r="AF91" s="392"/>
      <c r="AG91" s="405"/>
      <c r="AH91" s="405"/>
      <c r="AI91" s="392"/>
      <c r="AJ91" s="190"/>
      <c r="AK91" s="191"/>
      <c r="AL91" s="191"/>
      <c r="AM91" s="191"/>
      <c r="AN91" s="191"/>
      <c r="AO91" s="191"/>
      <c r="AP91" s="191"/>
      <c r="AQ91" s="191"/>
      <c r="AR91" s="191"/>
    </row>
    <row r="92" spans="1:44" ht="48" x14ac:dyDescent="0.25">
      <c r="A92" s="392"/>
      <c r="B92" s="392"/>
      <c r="C92" s="392"/>
      <c r="D92" s="392"/>
      <c r="E92" s="392"/>
      <c r="F92" s="392"/>
      <c r="G92" s="392"/>
      <c r="H92" s="392"/>
      <c r="I92" s="120" t="s">
        <v>359</v>
      </c>
      <c r="J92" s="120" t="s">
        <v>360</v>
      </c>
      <c r="K92" s="120" t="s">
        <v>361</v>
      </c>
      <c r="L92" s="120">
        <v>1</v>
      </c>
      <c r="M92" s="392"/>
      <c r="N92" s="392"/>
      <c r="O92" s="392"/>
      <c r="P92" s="392"/>
      <c r="Q92" s="392"/>
      <c r="R92" s="392"/>
      <c r="S92" s="392"/>
      <c r="T92" s="387"/>
      <c r="U92" s="387"/>
      <c r="V92" s="392"/>
      <c r="W92" s="392"/>
      <c r="X92" s="392"/>
      <c r="Y92" s="392"/>
      <c r="Z92" s="392"/>
      <c r="AA92" s="387"/>
      <c r="AB92" s="392"/>
      <c r="AD92" s="387"/>
      <c r="AE92" s="392"/>
      <c r="AF92" s="392"/>
      <c r="AG92" s="405"/>
      <c r="AH92" s="405"/>
      <c r="AI92" s="392"/>
      <c r="AJ92" s="190"/>
      <c r="AK92" s="191"/>
      <c r="AL92" s="191"/>
      <c r="AM92" s="191"/>
      <c r="AN92" s="191"/>
      <c r="AO92" s="191"/>
      <c r="AP92" s="191"/>
      <c r="AQ92" s="191"/>
      <c r="AR92" s="191"/>
    </row>
    <row r="93" spans="1:44" ht="96" x14ac:dyDescent="0.25">
      <c r="A93" s="392"/>
      <c r="B93" s="392"/>
      <c r="C93" s="392"/>
      <c r="D93" s="392"/>
      <c r="E93" s="270" t="s">
        <v>661</v>
      </c>
      <c r="F93" s="392"/>
      <c r="G93" s="392"/>
      <c r="H93" s="392"/>
      <c r="I93" s="120" t="s">
        <v>599</v>
      </c>
      <c r="J93" s="120" t="s">
        <v>600</v>
      </c>
      <c r="K93" s="120" t="s">
        <v>601</v>
      </c>
      <c r="L93" s="120">
        <v>3</v>
      </c>
      <c r="M93" s="270" t="s">
        <v>82</v>
      </c>
      <c r="N93" s="381" t="s">
        <v>641</v>
      </c>
      <c r="O93" s="392" t="s">
        <v>357</v>
      </c>
      <c r="P93" s="392" t="s">
        <v>85</v>
      </c>
      <c r="Q93" s="392" t="s">
        <v>134</v>
      </c>
      <c r="R93" s="392" t="s">
        <v>135</v>
      </c>
      <c r="S93" s="392"/>
      <c r="T93" s="386">
        <v>255000</v>
      </c>
      <c r="U93" s="386">
        <f>T93</f>
        <v>255000</v>
      </c>
      <c r="V93" s="392" t="s">
        <v>136</v>
      </c>
      <c r="W93" s="392" t="s">
        <v>136</v>
      </c>
      <c r="X93" s="392" t="s">
        <v>136</v>
      </c>
      <c r="Y93" s="392" t="s">
        <v>136</v>
      </c>
      <c r="Z93" s="392" t="s">
        <v>136</v>
      </c>
      <c r="AA93" s="386">
        <v>45000</v>
      </c>
      <c r="AB93" s="270" t="s">
        <v>87</v>
      </c>
      <c r="AD93" s="386">
        <f>U93</f>
        <v>255000</v>
      </c>
      <c r="AE93" s="392" t="s">
        <v>136</v>
      </c>
      <c r="AF93" s="392" t="s">
        <v>136</v>
      </c>
      <c r="AG93" s="405"/>
      <c r="AH93" s="405"/>
      <c r="AI93" s="392"/>
      <c r="AJ93" s="190"/>
      <c r="AK93" s="191"/>
      <c r="AL93" s="191"/>
      <c r="AM93" s="191"/>
      <c r="AN93" s="191"/>
      <c r="AO93" s="191"/>
      <c r="AP93" s="191"/>
      <c r="AQ93" s="191"/>
      <c r="AR93" s="191"/>
    </row>
    <row r="94" spans="1:44" ht="48" x14ac:dyDescent="0.25">
      <c r="A94" s="392"/>
      <c r="B94" s="392"/>
      <c r="C94" s="392"/>
      <c r="D94" s="392"/>
      <c r="E94" s="392"/>
      <c r="F94" s="392"/>
      <c r="G94" s="392"/>
      <c r="H94" s="392"/>
      <c r="I94" s="120" t="s">
        <v>359</v>
      </c>
      <c r="J94" s="120" t="s">
        <v>360</v>
      </c>
      <c r="K94" s="120" t="s">
        <v>361</v>
      </c>
      <c r="L94" s="120">
        <v>1</v>
      </c>
      <c r="M94" s="392"/>
      <c r="N94" s="381"/>
      <c r="O94" s="392"/>
      <c r="P94" s="392"/>
      <c r="Q94" s="392"/>
      <c r="R94" s="392"/>
      <c r="S94" s="392"/>
      <c r="T94" s="387"/>
      <c r="U94" s="387"/>
      <c r="V94" s="392"/>
      <c r="W94" s="392"/>
      <c r="X94" s="392"/>
      <c r="Y94" s="392"/>
      <c r="Z94" s="392"/>
      <c r="AA94" s="387"/>
      <c r="AB94" s="392"/>
      <c r="AD94" s="387"/>
      <c r="AE94" s="392"/>
      <c r="AF94" s="392"/>
      <c r="AG94" s="405"/>
      <c r="AH94" s="405"/>
      <c r="AI94" s="392"/>
      <c r="AJ94" s="190"/>
      <c r="AK94" s="191"/>
      <c r="AL94" s="191"/>
      <c r="AM94" s="191"/>
      <c r="AN94" s="191"/>
      <c r="AO94" s="191"/>
      <c r="AP94" s="191"/>
      <c r="AQ94" s="191"/>
      <c r="AR94" s="191"/>
    </row>
    <row r="95" spans="1:44" ht="36" x14ac:dyDescent="0.25">
      <c r="A95" s="392"/>
      <c r="B95" s="392"/>
      <c r="C95" s="392"/>
      <c r="D95" s="392"/>
      <c r="E95" s="271"/>
      <c r="F95" s="392"/>
      <c r="G95" s="392"/>
      <c r="H95" s="392"/>
      <c r="I95" s="120" t="s">
        <v>627</v>
      </c>
      <c r="J95" s="120" t="s">
        <v>642</v>
      </c>
      <c r="K95" s="120" t="s">
        <v>629</v>
      </c>
      <c r="L95" s="189">
        <v>30000</v>
      </c>
      <c r="M95" s="271"/>
      <c r="N95" s="381"/>
      <c r="O95" s="392"/>
      <c r="P95" s="392"/>
      <c r="Q95" s="392"/>
      <c r="R95" s="392"/>
      <c r="S95" s="392"/>
      <c r="T95" s="388"/>
      <c r="U95" s="388"/>
      <c r="V95" s="392"/>
      <c r="W95" s="392"/>
      <c r="X95" s="392"/>
      <c r="Y95" s="392"/>
      <c r="Z95" s="392"/>
      <c r="AA95" s="388"/>
      <c r="AB95" s="271"/>
      <c r="AD95" s="388"/>
      <c r="AE95" s="392"/>
      <c r="AF95" s="392"/>
      <c r="AG95" s="405"/>
      <c r="AH95" s="405"/>
      <c r="AI95" s="392"/>
      <c r="AJ95" s="190"/>
      <c r="AK95" s="191"/>
      <c r="AL95" s="191"/>
      <c r="AM95" s="191"/>
      <c r="AN95" s="191"/>
      <c r="AO95" s="191"/>
      <c r="AP95" s="191"/>
      <c r="AQ95" s="191"/>
      <c r="AR95" s="191"/>
    </row>
    <row r="96" spans="1:44" ht="72" customHeight="1" x14ac:dyDescent="0.25">
      <c r="A96" s="392"/>
      <c r="B96" s="392"/>
      <c r="C96" s="392"/>
      <c r="D96" s="392"/>
      <c r="E96" s="270" t="s">
        <v>662</v>
      </c>
      <c r="F96" s="392"/>
      <c r="G96" s="392"/>
      <c r="H96" s="392"/>
      <c r="I96" s="120" t="s">
        <v>599</v>
      </c>
      <c r="J96" s="120" t="s">
        <v>600</v>
      </c>
      <c r="K96" s="120" t="s">
        <v>601</v>
      </c>
      <c r="L96" s="188">
        <v>1</v>
      </c>
      <c r="M96" s="270" t="s">
        <v>82</v>
      </c>
      <c r="N96" s="381" t="s">
        <v>641</v>
      </c>
      <c r="O96" s="392" t="s">
        <v>357</v>
      </c>
      <c r="P96" s="392" t="s">
        <v>85</v>
      </c>
      <c r="Q96" s="392" t="s">
        <v>134</v>
      </c>
      <c r="R96" s="392" t="s">
        <v>135</v>
      </c>
      <c r="S96" s="392"/>
      <c r="T96" s="386">
        <v>16777</v>
      </c>
      <c r="U96" s="386">
        <f>T96</f>
        <v>16777</v>
      </c>
      <c r="V96" s="392" t="s">
        <v>136</v>
      </c>
      <c r="W96" s="392" t="s">
        <v>136</v>
      </c>
      <c r="X96" s="392" t="s">
        <v>136</v>
      </c>
      <c r="Y96" s="392" t="s">
        <v>136</v>
      </c>
      <c r="Z96" s="392" t="s">
        <v>136</v>
      </c>
      <c r="AA96" s="386">
        <v>233223</v>
      </c>
      <c r="AB96" s="270" t="s">
        <v>87</v>
      </c>
      <c r="AD96" s="386">
        <f>U96</f>
        <v>16777</v>
      </c>
      <c r="AE96" s="392" t="s">
        <v>136</v>
      </c>
      <c r="AF96" s="392" t="s">
        <v>136</v>
      </c>
      <c r="AG96" s="405"/>
      <c r="AH96" s="405"/>
      <c r="AI96" s="392"/>
      <c r="AJ96" s="190"/>
      <c r="AK96" s="191"/>
      <c r="AL96" s="191"/>
      <c r="AM96" s="191"/>
      <c r="AN96" s="191"/>
      <c r="AO96" s="191"/>
      <c r="AP96" s="191"/>
      <c r="AQ96" s="191"/>
      <c r="AR96" s="191"/>
    </row>
    <row r="97" spans="1:44" ht="72" customHeight="1" x14ac:dyDescent="0.25">
      <c r="A97" s="392"/>
      <c r="B97" s="392"/>
      <c r="C97" s="392"/>
      <c r="D97" s="392"/>
      <c r="E97" s="392"/>
      <c r="F97" s="392"/>
      <c r="G97" s="392"/>
      <c r="H97" s="392"/>
      <c r="I97" s="120" t="s">
        <v>627</v>
      </c>
      <c r="J97" s="120" t="s">
        <v>642</v>
      </c>
      <c r="K97" s="120" t="s">
        <v>629</v>
      </c>
      <c r="L97" s="188">
        <v>10000</v>
      </c>
      <c r="M97" s="392"/>
      <c r="N97" s="381"/>
      <c r="O97" s="392"/>
      <c r="P97" s="392"/>
      <c r="Q97" s="392"/>
      <c r="R97" s="392"/>
      <c r="S97" s="392"/>
      <c r="T97" s="387"/>
      <c r="U97" s="387"/>
      <c r="V97" s="392"/>
      <c r="W97" s="392"/>
      <c r="X97" s="392"/>
      <c r="Y97" s="392"/>
      <c r="Z97" s="392"/>
      <c r="AA97" s="387"/>
      <c r="AB97" s="392"/>
      <c r="AD97" s="387"/>
      <c r="AE97" s="392"/>
      <c r="AF97" s="392"/>
      <c r="AG97" s="405"/>
      <c r="AH97" s="405"/>
      <c r="AI97" s="392"/>
      <c r="AJ97" s="190"/>
      <c r="AK97" s="191"/>
      <c r="AL97" s="191"/>
      <c r="AM97" s="191"/>
      <c r="AN97" s="191"/>
      <c r="AO97" s="191"/>
      <c r="AP97" s="191"/>
      <c r="AQ97" s="191"/>
      <c r="AR97" s="191"/>
    </row>
    <row r="98" spans="1:44" ht="48" x14ac:dyDescent="0.25">
      <c r="A98" s="392"/>
      <c r="B98" s="392"/>
      <c r="C98" s="392"/>
      <c r="D98" s="392"/>
      <c r="E98" s="392"/>
      <c r="F98" s="392"/>
      <c r="G98" s="392"/>
      <c r="H98" s="392"/>
      <c r="I98" s="120" t="s">
        <v>359</v>
      </c>
      <c r="J98" s="120" t="s">
        <v>360</v>
      </c>
      <c r="K98" s="120" t="s">
        <v>361</v>
      </c>
      <c r="L98" s="120">
        <v>1</v>
      </c>
      <c r="M98" s="392"/>
      <c r="N98" s="381"/>
      <c r="O98" s="392"/>
      <c r="P98" s="392"/>
      <c r="Q98" s="392"/>
      <c r="R98" s="392"/>
      <c r="S98" s="392"/>
      <c r="T98" s="387"/>
      <c r="U98" s="387"/>
      <c r="V98" s="392"/>
      <c r="W98" s="392"/>
      <c r="X98" s="392"/>
      <c r="Y98" s="392"/>
      <c r="Z98" s="392"/>
      <c r="AA98" s="387"/>
      <c r="AB98" s="392"/>
      <c r="AD98" s="387"/>
      <c r="AE98" s="392"/>
      <c r="AF98" s="392"/>
      <c r="AG98" s="405"/>
      <c r="AH98" s="405"/>
      <c r="AI98" s="392"/>
      <c r="AJ98" s="190"/>
      <c r="AK98" s="191"/>
      <c r="AL98" s="191"/>
      <c r="AM98" s="191"/>
      <c r="AN98" s="191"/>
      <c r="AO98" s="191"/>
      <c r="AP98" s="191"/>
      <c r="AQ98" s="191"/>
      <c r="AR98" s="191"/>
    </row>
    <row r="99" spans="1:44" ht="72" x14ac:dyDescent="0.25">
      <c r="A99" s="270" t="s">
        <v>663</v>
      </c>
      <c r="B99" s="270" t="s">
        <v>664</v>
      </c>
      <c r="C99" s="270" t="s">
        <v>652</v>
      </c>
      <c r="D99" s="270" t="s">
        <v>351</v>
      </c>
      <c r="E99" s="270" t="s">
        <v>665</v>
      </c>
      <c r="F99" s="270" t="s">
        <v>598</v>
      </c>
      <c r="G99" s="270" t="s">
        <v>79</v>
      </c>
      <c r="H99" s="270" t="s">
        <v>79</v>
      </c>
      <c r="I99" s="120" t="s">
        <v>605</v>
      </c>
      <c r="J99" s="120" t="s">
        <v>363</v>
      </c>
      <c r="K99" s="120" t="s">
        <v>606</v>
      </c>
      <c r="L99" s="121">
        <v>5000</v>
      </c>
      <c r="M99" s="270" t="s">
        <v>82</v>
      </c>
      <c r="N99" s="270" t="s">
        <v>633</v>
      </c>
      <c r="O99" s="270" t="s">
        <v>357</v>
      </c>
      <c r="P99" s="270" t="s">
        <v>85</v>
      </c>
      <c r="Q99" s="270" t="s">
        <v>134</v>
      </c>
      <c r="R99" s="270" t="s">
        <v>135</v>
      </c>
      <c r="S99" s="412">
        <v>2186737</v>
      </c>
      <c r="T99" s="412">
        <v>2186737</v>
      </c>
      <c r="U99" s="386">
        <f>T99</f>
        <v>2186737</v>
      </c>
      <c r="V99" s="270" t="s">
        <v>136</v>
      </c>
      <c r="W99" s="270" t="s">
        <v>136</v>
      </c>
      <c r="X99" s="270" t="s">
        <v>136</v>
      </c>
      <c r="Y99" s="270" t="s">
        <v>136</v>
      </c>
      <c r="Z99" s="270" t="s">
        <v>136</v>
      </c>
      <c r="AA99" s="386">
        <v>1413263</v>
      </c>
      <c r="AB99" s="270" t="s">
        <v>87</v>
      </c>
      <c r="AC99" s="270" t="s">
        <v>136</v>
      </c>
      <c r="AD99" s="386">
        <f>U99</f>
        <v>2186737</v>
      </c>
      <c r="AE99" s="270" t="s">
        <v>136</v>
      </c>
      <c r="AF99" s="270" t="s">
        <v>136</v>
      </c>
      <c r="AG99" s="404">
        <v>45809</v>
      </c>
      <c r="AH99" s="404">
        <v>45870</v>
      </c>
      <c r="AI99" s="270"/>
      <c r="AJ99" s="190"/>
      <c r="AK99" s="191"/>
      <c r="AL99" s="191"/>
      <c r="AM99" s="191"/>
      <c r="AN99" s="191"/>
      <c r="AO99" s="191"/>
      <c r="AP99" s="191"/>
      <c r="AQ99" s="191"/>
      <c r="AR99" s="191"/>
    </row>
    <row r="100" spans="1:44" ht="24" customHeight="1" x14ac:dyDescent="0.25">
      <c r="A100" s="392"/>
      <c r="B100" s="392"/>
      <c r="C100" s="392"/>
      <c r="D100" s="392"/>
      <c r="E100" s="392"/>
      <c r="F100" s="392"/>
      <c r="G100" s="392"/>
      <c r="H100" s="392"/>
      <c r="I100" s="270" t="s">
        <v>359</v>
      </c>
      <c r="J100" s="270" t="s">
        <v>360</v>
      </c>
      <c r="K100" s="270" t="s">
        <v>361</v>
      </c>
      <c r="L100" s="270">
        <v>1</v>
      </c>
      <c r="M100" s="392"/>
      <c r="N100" s="392"/>
      <c r="O100" s="392"/>
      <c r="P100" s="392"/>
      <c r="Q100" s="392"/>
      <c r="R100" s="392"/>
      <c r="S100" s="392"/>
      <c r="T100" s="392"/>
      <c r="U100" s="387"/>
      <c r="V100" s="392"/>
      <c r="W100" s="392"/>
      <c r="X100" s="392"/>
      <c r="Y100" s="392"/>
      <c r="Z100" s="392"/>
      <c r="AA100" s="387"/>
      <c r="AB100" s="392"/>
      <c r="AC100" s="392"/>
      <c r="AD100" s="387"/>
      <c r="AE100" s="392"/>
      <c r="AF100" s="392"/>
      <c r="AG100" s="405"/>
      <c r="AH100" s="405"/>
      <c r="AI100" s="392"/>
      <c r="AJ100" s="190"/>
      <c r="AK100" s="191"/>
      <c r="AL100" s="191"/>
      <c r="AM100" s="191"/>
      <c r="AN100" s="191"/>
      <c r="AO100" s="191"/>
      <c r="AP100" s="191"/>
      <c r="AQ100" s="191"/>
      <c r="AR100" s="191"/>
    </row>
    <row r="101" spans="1:44" ht="41.25" customHeight="1" x14ac:dyDescent="0.25">
      <c r="A101" s="271"/>
      <c r="B101" s="271"/>
      <c r="C101" s="271"/>
      <c r="D101" s="271"/>
      <c r="E101" s="271"/>
      <c r="F101" s="271"/>
      <c r="G101" s="271"/>
      <c r="H101" s="271"/>
      <c r="I101" s="271" t="s">
        <v>446</v>
      </c>
      <c r="J101" s="271" t="s">
        <v>447</v>
      </c>
      <c r="K101" s="271" t="s">
        <v>448</v>
      </c>
      <c r="L101" s="271">
        <v>21000</v>
      </c>
      <c r="M101" s="271"/>
      <c r="N101" s="392"/>
      <c r="O101" s="271"/>
      <c r="P101" s="271"/>
      <c r="Q101" s="271"/>
      <c r="R101" s="271"/>
      <c r="S101" s="271"/>
      <c r="T101" s="271"/>
      <c r="U101" s="388"/>
      <c r="V101" s="271"/>
      <c r="W101" s="271"/>
      <c r="X101" s="271"/>
      <c r="Y101" s="271"/>
      <c r="Z101" s="271"/>
      <c r="AA101" s="388"/>
      <c r="AB101" s="271"/>
      <c r="AC101" s="271"/>
      <c r="AD101" s="388"/>
      <c r="AE101" s="271"/>
      <c r="AF101" s="271"/>
      <c r="AG101" s="411"/>
      <c r="AH101" s="411"/>
      <c r="AI101" s="271"/>
      <c r="AJ101" s="190"/>
      <c r="AK101" s="191"/>
      <c r="AL101" s="191"/>
      <c r="AM101" s="191"/>
      <c r="AN101" s="191"/>
      <c r="AO101" s="191"/>
      <c r="AP101" s="191"/>
      <c r="AQ101" s="191"/>
      <c r="AR101" s="191"/>
    </row>
    <row r="102" spans="1:44" ht="72" customHeight="1" x14ac:dyDescent="0.25">
      <c r="A102" s="270" t="s">
        <v>666</v>
      </c>
      <c r="B102" s="270" t="s">
        <v>667</v>
      </c>
      <c r="C102" s="270" t="s">
        <v>624</v>
      </c>
      <c r="D102" s="270" t="s">
        <v>596</v>
      </c>
      <c r="E102" s="270" t="s">
        <v>668</v>
      </c>
      <c r="F102" s="270" t="s">
        <v>598</v>
      </c>
      <c r="G102" s="270" t="s">
        <v>79</v>
      </c>
      <c r="H102" s="270" t="s">
        <v>79</v>
      </c>
      <c r="I102" s="120" t="s">
        <v>599</v>
      </c>
      <c r="J102" s="120" t="s">
        <v>600</v>
      </c>
      <c r="K102" s="120" t="s">
        <v>601</v>
      </c>
      <c r="L102" s="120">
        <v>1</v>
      </c>
      <c r="M102" s="270" t="s">
        <v>82</v>
      </c>
      <c r="N102" s="381" t="s">
        <v>633</v>
      </c>
      <c r="O102" s="270" t="s">
        <v>357</v>
      </c>
      <c r="P102" s="270" t="s">
        <v>85</v>
      </c>
      <c r="Q102" s="270" t="s">
        <v>134</v>
      </c>
      <c r="R102" s="270" t="s">
        <v>135</v>
      </c>
      <c r="S102" s="270">
        <f>T102+T105+T108+T111</f>
        <v>361250</v>
      </c>
      <c r="T102" s="386">
        <v>170000</v>
      </c>
      <c r="U102" s="386">
        <f>T102</f>
        <v>170000</v>
      </c>
      <c r="V102" s="270" t="s">
        <v>136</v>
      </c>
      <c r="W102" s="270" t="s">
        <v>136</v>
      </c>
      <c r="X102" s="270" t="s">
        <v>136</v>
      </c>
      <c r="Y102" s="270" t="s">
        <v>136</v>
      </c>
      <c r="Z102" s="270" t="s">
        <v>136</v>
      </c>
      <c r="AA102" s="386">
        <v>30000</v>
      </c>
      <c r="AB102" s="270" t="s">
        <v>87</v>
      </c>
      <c r="AC102" s="270" t="s">
        <v>136</v>
      </c>
      <c r="AD102" s="386">
        <f>U102</f>
        <v>170000</v>
      </c>
      <c r="AE102" s="270" t="s">
        <v>136</v>
      </c>
      <c r="AF102" s="270" t="s">
        <v>136</v>
      </c>
      <c r="AG102" s="404">
        <v>45901</v>
      </c>
      <c r="AH102" s="404">
        <v>45992</v>
      </c>
      <c r="AI102" s="270"/>
      <c r="AJ102" s="190"/>
      <c r="AK102" s="191"/>
      <c r="AL102" s="191"/>
      <c r="AM102" s="191"/>
      <c r="AN102" s="191"/>
      <c r="AO102" s="191"/>
      <c r="AP102" s="191"/>
      <c r="AQ102" s="191"/>
      <c r="AR102" s="191"/>
    </row>
    <row r="103" spans="1:44" ht="72" customHeight="1" x14ac:dyDescent="0.25">
      <c r="A103" s="392"/>
      <c r="B103" s="392"/>
      <c r="C103" s="392"/>
      <c r="D103" s="392"/>
      <c r="E103" s="392"/>
      <c r="F103" s="392"/>
      <c r="G103" s="392"/>
      <c r="H103" s="392"/>
      <c r="I103" s="120" t="s">
        <v>627</v>
      </c>
      <c r="J103" s="120" t="s">
        <v>642</v>
      </c>
      <c r="K103" s="120" t="s">
        <v>629</v>
      </c>
      <c r="L103" s="120">
        <v>2900</v>
      </c>
      <c r="M103" s="392"/>
      <c r="N103" s="381"/>
      <c r="O103" s="392"/>
      <c r="P103" s="392"/>
      <c r="Q103" s="392"/>
      <c r="R103" s="392"/>
      <c r="S103" s="392"/>
      <c r="T103" s="387"/>
      <c r="U103" s="387"/>
      <c r="V103" s="392"/>
      <c r="W103" s="392"/>
      <c r="X103" s="392"/>
      <c r="Y103" s="392"/>
      <c r="Z103" s="392"/>
      <c r="AA103" s="387"/>
      <c r="AB103" s="392"/>
      <c r="AC103" s="392"/>
      <c r="AD103" s="387"/>
      <c r="AE103" s="392"/>
      <c r="AF103" s="392"/>
      <c r="AG103" s="405"/>
      <c r="AH103" s="405"/>
      <c r="AI103" s="392"/>
      <c r="AJ103" s="190"/>
      <c r="AK103" s="191"/>
      <c r="AL103" s="191"/>
      <c r="AM103" s="191"/>
      <c r="AN103" s="191"/>
      <c r="AO103" s="191"/>
      <c r="AP103" s="191"/>
      <c r="AQ103" s="191"/>
      <c r="AR103" s="191"/>
    </row>
    <row r="104" spans="1:44" ht="48" x14ac:dyDescent="0.25">
      <c r="A104" s="392"/>
      <c r="B104" s="392"/>
      <c r="C104" s="392"/>
      <c r="D104" s="392"/>
      <c r="E104" s="392"/>
      <c r="F104" s="392"/>
      <c r="G104" s="392"/>
      <c r="H104" s="392"/>
      <c r="I104" s="120" t="s">
        <v>359</v>
      </c>
      <c r="J104" s="120" t="s">
        <v>360</v>
      </c>
      <c r="K104" s="120" t="s">
        <v>361</v>
      </c>
      <c r="L104" s="120">
        <v>1</v>
      </c>
      <c r="M104" s="392"/>
      <c r="N104" s="381"/>
      <c r="O104" s="392"/>
      <c r="P104" s="392"/>
      <c r="Q104" s="392"/>
      <c r="R104" s="392"/>
      <c r="S104" s="392"/>
      <c r="T104" s="387"/>
      <c r="U104" s="387"/>
      <c r="V104" s="392"/>
      <c r="W104" s="392"/>
      <c r="X104" s="392"/>
      <c r="Y104" s="392"/>
      <c r="Z104" s="392"/>
      <c r="AA104" s="387"/>
      <c r="AB104" s="392"/>
      <c r="AC104" s="392"/>
      <c r="AD104" s="387"/>
      <c r="AE104" s="392"/>
      <c r="AF104" s="392"/>
      <c r="AG104" s="405"/>
      <c r="AH104" s="405"/>
      <c r="AI104" s="392"/>
      <c r="AJ104" s="190"/>
      <c r="AK104" s="191"/>
      <c r="AL104" s="191"/>
      <c r="AM104" s="191"/>
      <c r="AN104" s="191"/>
      <c r="AO104" s="191"/>
      <c r="AP104" s="191"/>
      <c r="AQ104" s="191"/>
      <c r="AR104" s="191"/>
    </row>
    <row r="105" spans="1:44" ht="96" x14ac:dyDescent="0.25">
      <c r="A105" s="392"/>
      <c r="B105" s="392"/>
      <c r="C105" s="392"/>
      <c r="D105" s="392"/>
      <c r="E105" s="270" t="s">
        <v>669</v>
      </c>
      <c r="F105" s="392"/>
      <c r="G105" s="392"/>
      <c r="H105" s="392"/>
      <c r="I105" s="120" t="s">
        <v>599</v>
      </c>
      <c r="J105" s="120" t="s">
        <v>600</v>
      </c>
      <c r="K105" s="120" t="s">
        <v>601</v>
      </c>
      <c r="L105" s="120">
        <v>5</v>
      </c>
      <c r="M105" s="270" t="s">
        <v>82</v>
      </c>
      <c r="N105" s="381" t="s">
        <v>633</v>
      </c>
      <c r="O105" s="392" t="s">
        <v>357</v>
      </c>
      <c r="P105" s="392" t="s">
        <v>85</v>
      </c>
      <c r="Q105" s="392" t="s">
        <v>134</v>
      </c>
      <c r="R105" s="392" t="s">
        <v>135</v>
      </c>
      <c r="S105" s="392"/>
      <c r="T105" s="386">
        <v>63750</v>
      </c>
      <c r="U105" s="386">
        <f>T105</f>
        <v>63750</v>
      </c>
      <c r="V105" s="392" t="s">
        <v>136</v>
      </c>
      <c r="W105" s="392" t="s">
        <v>136</v>
      </c>
      <c r="X105" s="392" t="s">
        <v>136</v>
      </c>
      <c r="Y105" s="392" t="s">
        <v>136</v>
      </c>
      <c r="Z105" s="392" t="s">
        <v>136</v>
      </c>
      <c r="AA105" s="386">
        <v>11250</v>
      </c>
      <c r="AB105" s="392" t="s">
        <v>87</v>
      </c>
      <c r="AC105" s="392" t="s">
        <v>136</v>
      </c>
      <c r="AD105" s="386">
        <f>U105</f>
        <v>63750</v>
      </c>
      <c r="AE105" s="392" t="s">
        <v>136</v>
      </c>
      <c r="AF105" s="392" t="s">
        <v>136</v>
      </c>
      <c r="AG105" s="405"/>
      <c r="AH105" s="405"/>
      <c r="AI105" s="392"/>
      <c r="AJ105" s="190"/>
      <c r="AK105" s="191"/>
      <c r="AL105" s="191"/>
      <c r="AM105" s="191"/>
      <c r="AN105" s="191"/>
      <c r="AO105" s="191"/>
      <c r="AP105" s="191"/>
      <c r="AQ105" s="191"/>
      <c r="AR105" s="191"/>
    </row>
    <row r="106" spans="1:44" ht="36" x14ac:dyDescent="0.25">
      <c r="A106" s="392"/>
      <c r="B106" s="392"/>
      <c r="C106" s="392"/>
      <c r="D106" s="392"/>
      <c r="E106" s="392"/>
      <c r="F106" s="392"/>
      <c r="G106" s="392"/>
      <c r="H106" s="392"/>
      <c r="I106" s="120" t="s">
        <v>627</v>
      </c>
      <c r="J106" s="120" t="s">
        <v>642</v>
      </c>
      <c r="K106" s="120" t="s">
        <v>629</v>
      </c>
      <c r="L106" s="120">
        <v>50000</v>
      </c>
      <c r="M106" s="392"/>
      <c r="N106" s="381"/>
      <c r="O106" s="392"/>
      <c r="P106" s="392"/>
      <c r="Q106" s="392"/>
      <c r="R106" s="392"/>
      <c r="S106" s="392"/>
      <c r="T106" s="387"/>
      <c r="U106" s="387"/>
      <c r="V106" s="392"/>
      <c r="W106" s="392"/>
      <c r="X106" s="392"/>
      <c r="Y106" s="392"/>
      <c r="Z106" s="392"/>
      <c r="AA106" s="387"/>
      <c r="AB106" s="392"/>
      <c r="AC106" s="392"/>
      <c r="AD106" s="387"/>
      <c r="AE106" s="392"/>
      <c r="AF106" s="392"/>
      <c r="AG106" s="405"/>
      <c r="AH106" s="405"/>
      <c r="AI106" s="392"/>
      <c r="AJ106" s="190"/>
      <c r="AK106" s="191"/>
      <c r="AL106" s="191"/>
      <c r="AM106" s="191"/>
      <c r="AN106" s="191"/>
      <c r="AO106" s="191"/>
      <c r="AP106" s="191"/>
      <c r="AQ106" s="191"/>
      <c r="AR106" s="191"/>
    </row>
    <row r="107" spans="1:44" ht="48" x14ac:dyDescent="0.25">
      <c r="A107" s="392"/>
      <c r="B107" s="392"/>
      <c r="C107" s="392"/>
      <c r="D107" s="392"/>
      <c r="E107" s="271"/>
      <c r="F107" s="392"/>
      <c r="G107" s="392"/>
      <c r="H107" s="392"/>
      <c r="I107" s="120" t="s">
        <v>359</v>
      </c>
      <c r="J107" s="120" t="s">
        <v>360</v>
      </c>
      <c r="K107" s="120" t="s">
        <v>361</v>
      </c>
      <c r="L107" s="188">
        <v>1</v>
      </c>
      <c r="M107" s="271"/>
      <c r="N107" s="381"/>
      <c r="O107" s="392"/>
      <c r="P107" s="392"/>
      <c r="Q107" s="392"/>
      <c r="R107" s="392"/>
      <c r="S107" s="392"/>
      <c r="T107" s="388"/>
      <c r="U107" s="388"/>
      <c r="V107" s="392"/>
      <c r="W107" s="392"/>
      <c r="X107" s="392"/>
      <c r="Y107" s="392"/>
      <c r="Z107" s="392"/>
      <c r="AA107" s="388"/>
      <c r="AB107" s="392"/>
      <c r="AC107" s="392"/>
      <c r="AD107" s="388"/>
      <c r="AE107" s="392"/>
      <c r="AF107" s="392"/>
      <c r="AG107" s="405"/>
      <c r="AH107" s="405"/>
      <c r="AI107" s="392"/>
      <c r="AJ107" s="190"/>
      <c r="AK107" s="191"/>
      <c r="AL107" s="191"/>
      <c r="AM107" s="191"/>
      <c r="AN107" s="191"/>
      <c r="AO107" s="191"/>
      <c r="AP107" s="191"/>
      <c r="AQ107" s="191"/>
      <c r="AR107" s="191"/>
    </row>
    <row r="108" spans="1:44" ht="72" customHeight="1" x14ac:dyDescent="0.25">
      <c r="A108" s="392"/>
      <c r="B108" s="392"/>
      <c r="C108" s="392"/>
      <c r="D108" s="392"/>
      <c r="E108" s="270" t="s">
        <v>670</v>
      </c>
      <c r="F108" s="392"/>
      <c r="G108" s="392"/>
      <c r="H108" s="392"/>
      <c r="I108" s="120" t="s">
        <v>599</v>
      </c>
      <c r="J108" s="120" t="s">
        <v>600</v>
      </c>
      <c r="K108" s="120" t="s">
        <v>601</v>
      </c>
      <c r="L108" s="120">
        <v>2</v>
      </c>
      <c r="M108" s="270" t="s">
        <v>82</v>
      </c>
      <c r="N108" s="270" t="s">
        <v>633</v>
      </c>
      <c r="O108" s="392" t="s">
        <v>357</v>
      </c>
      <c r="P108" s="392" t="s">
        <v>85</v>
      </c>
      <c r="Q108" s="392" t="s">
        <v>134</v>
      </c>
      <c r="R108" s="392" t="s">
        <v>135</v>
      </c>
      <c r="S108" s="392"/>
      <c r="T108" s="386">
        <v>42500</v>
      </c>
      <c r="U108" s="386">
        <f>T108</f>
        <v>42500</v>
      </c>
      <c r="V108" s="392" t="s">
        <v>136</v>
      </c>
      <c r="W108" s="392" t="s">
        <v>136</v>
      </c>
      <c r="X108" s="392" t="s">
        <v>136</v>
      </c>
      <c r="Y108" s="392" t="s">
        <v>136</v>
      </c>
      <c r="Z108" s="392" t="s">
        <v>136</v>
      </c>
      <c r="AA108" s="386">
        <v>7500</v>
      </c>
      <c r="AB108" s="392" t="s">
        <v>87</v>
      </c>
      <c r="AC108" s="392" t="s">
        <v>136</v>
      </c>
      <c r="AD108" s="386">
        <f>U108</f>
        <v>42500</v>
      </c>
      <c r="AE108" s="392" t="s">
        <v>136</v>
      </c>
      <c r="AF108" s="392" t="s">
        <v>136</v>
      </c>
      <c r="AG108" s="405"/>
      <c r="AH108" s="405"/>
      <c r="AI108" s="392"/>
      <c r="AJ108" s="190"/>
      <c r="AK108" s="191"/>
      <c r="AL108" s="191"/>
      <c r="AM108" s="191"/>
      <c r="AN108" s="191"/>
      <c r="AO108" s="191"/>
      <c r="AP108" s="191"/>
      <c r="AQ108" s="191"/>
      <c r="AR108" s="191"/>
    </row>
    <row r="109" spans="1:44" ht="72" customHeight="1" x14ac:dyDescent="0.25">
      <c r="A109" s="392"/>
      <c r="B109" s="392"/>
      <c r="C109" s="392"/>
      <c r="D109" s="392"/>
      <c r="E109" s="392"/>
      <c r="F109" s="392"/>
      <c r="G109" s="392"/>
      <c r="H109" s="392"/>
      <c r="I109" s="120" t="s">
        <v>627</v>
      </c>
      <c r="J109" s="120" t="s">
        <v>642</v>
      </c>
      <c r="K109" s="120" t="s">
        <v>629</v>
      </c>
      <c r="L109" s="120">
        <v>20000</v>
      </c>
      <c r="M109" s="392"/>
      <c r="N109" s="392"/>
      <c r="O109" s="392"/>
      <c r="P109" s="392"/>
      <c r="Q109" s="392"/>
      <c r="R109" s="392"/>
      <c r="S109" s="392"/>
      <c r="T109" s="387"/>
      <c r="U109" s="387"/>
      <c r="V109" s="392"/>
      <c r="W109" s="392"/>
      <c r="X109" s="392"/>
      <c r="Y109" s="392"/>
      <c r="Z109" s="392"/>
      <c r="AA109" s="387"/>
      <c r="AB109" s="392"/>
      <c r="AC109" s="392"/>
      <c r="AD109" s="387"/>
      <c r="AE109" s="392"/>
      <c r="AF109" s="392"/>
      <c r="AG109" s="405"/>
      <c r="AH109" s="405"/>
      <c r="AI109" s="392"/>
      <c r="AJ109" s="190"/>
      <c r="AK109" s="191"/>
      <c r="AL109" s="191"/>
      <c r="AM109" s="191"/>
      <c r="AN109" s="191"/>
      <c r="AO109" s="191"/>
      <c r="AP109" s="191"/>
      <c r="AQ109" s="191"/>
      <c r="AR109" s="191"/>
    </row>
    <row r="110" spans="1:44" ht="48" x14ac:dyDescent="0.25">
      <c r="A110" s="392"/>
      <c r="B110" s="392"/>
      <c r="C110" s="392"/>
      <c r="D110" s="392"/>
      <c r="E110" s="392"/>
      <c r="F110" s="392"/>
      <c r="G110" s="392"/>
      <c r="H110" s="392"/>
      <c r="I110" s="120" t="s">
        <v>359</v>
      </c>
      <c r="J110" s="120" t="s">
        <v>360</v>
      </c>
      <c r="K110" s="120" t="s">
        <v>361</v>
      </c>
      <c r="L110" s="188">
        <v>1</v>
      </c>
      <c r="M110" s="392"/>
      <c r="N110" s="271"/>
      <c r="O110" s="392"/>
      <c r="P110" s="392"/>
      <c r="Q110" s="392"/>
      <c r="R110" s="392"/>
      <c r="S110" s="392"/>
      <c r="T110" s="387"/>
      <c r="U110" s="387"/>
      <c r="V110" s="392"/>
      <c r="W110" s="392"/>
      <c r="X110" s="392"/>
      <c r="Y110" s="392"/>
      <c r="Z110" s="392"/>
      <c r="AA110" s="387"/>
      <c r="AB110" s="392"/>
      <c r="AC110" s="392"/>
      <c r="AD110" s="387"/>
      <c r="AE110" s="392"/>
      <c r="AF110" s="392"/>
      <c r="AG110" s="405"/>
      <c r="AH110" s="405"/>
      <c r="AI110" s="392"/>
      <c r="AJ110" s="190"/>
      <c r="AK110" s="191"/>
      <c r="AL110" s="191"/>
      <c r="AM110" s="191"/>
      <c r="AN110" s="191"/>
      <c r="AO110" s="191"/>
      <c r="AP110" s="191"/>
      <c r="AQ110" s="191"/>
      <c r="AR110" s="191"/>
    </row>
    <row r="111" spans="1:44" ht="96" x14ac:dyDescent="0.25">
      <c r="A111" s="392"/>
      <c r="B111" s="392"/>
      <c r="C111" s="392"/>
      <c r="D111" s="392"/>
      <c r="E111" s="270" t="s">
        <v>671</v>
      </c>
      <c r="F111" s="392"/>
      <c r="G111" s="392"/>
      <c r="H111" s="392"/>
      <c r="I111" s="120" t="s">
        <v>599</v>
      </c>
      <c r="J111" s="120" t="s">
        <v>600</v>
      </c>
      <c r="K111" s="120" t="s">
        <v>601</v>
      </c>
      <c r="L111" s="120">
        <v>3.4</v>
      </c>
      <c r="M111" s="270" t="s">
        <v>82</v>
      </c>
      <c r="N111" s="381" t="s">
        <v>633</v>
      </c>
      <c r="O111" s="392" t="s">
        <v>357</v>
      </c>
      <c r="P111" s="392" t="s">
        <v>85</v>
      </c>
      <c r="Q111" s="392" t="s">
        <v>134</v>
      </c>
      <c r="R111" s="392" t="s">
        <v>135</v>
      </c>
      <c r="S111" s="392"/>
      <c r="T111" s="386">
        <v>85000</v>
      </c>
      <c r="U111" s="386">
        <f>T111</f>
        <v>85000</v>
      </c>
      <c r="V111" s="392" t="s">
        <v>136</v>
      </c>
      <c r="W111" s="392" t="s">
        <v>136</v>
      </c>
      <c r="X111" s="392" t="s">
        <v>136</v>
      </c>
      <c r="Y111" s="392" t="s">
        <v>136</v>
      </c>
      <c r="Z111" s="392" t="s">
        <v>136</v>
      </c>
      <c r="AA111" s="386">
        <v>15000</v>
      </c>
      <c r="AB111" s="392" t="s">
        <v>87</v>
      </c>
      <c r="AC111" s="392" t="s">
        <v>136</v>
      </c>
      <c r="AD111" s="386">
        <f>U111</f>
        <v>85000</v>
      </c>
      <c r="AE111" s="392" t="s">
        <v>136</v>
      </c>
      <c r="AF111" s="392" t="s">
        <v>136</v>
      </c>
      <c r="AG111" s="405"/>
      <c r="AH111" s="405"/>
      <c r="AI111" s="392"/>
      <c r="AJ111" s="190"/>
      <c r="AK111" s="191"/>
      <c r="AL111" s="191"/>
      <c r="AM111" s="191"/>
      <c r="AN111" s="191"/>
      <c r="AO111" s="191"/>
      <c r="AP111" s="191"/>
      <c r="AQ111" s="191"/>
      <c r="AR111" s="191"/>
    </row>
    <row r="112" spans="1:44" ht="36" x14ac:dyDescent="0.25">
      <c r="A112" s="392"/>
      <c r="B112" s="392"/>
      <c r="C112" s="392"/>
      <c r="D112" s="392"/>
      <c r="E112" s="392"/>
      <c r="F112" s="392"/>
      <c r="G112" s="392"/>
      <c r="H112" s="392"/>
      <c r="I112" s="120" t="s">
        <v>627</v>
      </c>
      <c r="J112" s="120" t="s">
        <v>642</v>
      </c>
      <c r="K112" s="120" t="s">
        <v>629</v>
      </c>
      <c r="L112" s="120">
        <v>34000</v>
      </c>
      <c r="M112" s="392"/>
      <c r="N112" s="381"/>
      <c r="O112" s="392"/>
      <c r="P112" s="392"/>
      <c r="Q112" s="392"/>
      <c r="R112" s="392"/>
      <c r="S112" s="392"/>
      <c r="T112" s="387"/>
      <c r="U112" s="387"/>
      <c r="V112" s="392"/>
      <c r="W112" s="392"/>
      <c r="X112" s="392"/>
      <c r="Y112" s="392"/>
      <c r="Z112" s="392"/>
      <c r="AA112" s="387"/>
      <c r="AB112" s="392"/>
      <c r="AC112" s="392"/>
      <c r="AD112" s="387"/>
      <c r="AE112" s="392"/>
      <c r="AF112" s="392"/>
      <c r="AG112" s="405"/>
      <c r="AH112" s="405"/>
      <c r="AI112" s="392"/>
      <c r="AJ112" s="190"/>
      <c r="AK112" s="191"/>
      <c r="AL112" s="191"/>
      <c r="AM112" s="191"/>
      <c r="AN112" s="191"/>
      <c r="AO112" s="191"/>
      <c r="AP112" s="191"/>
      <c r="AQ112" s="191"/>
      <c r="AR112" s="191"/>
    </row>
    <row r="113" spans="1:44" ht="48" x14ac:dyDescent="0.25">
      <c r="A113" s="392"/>
      <c r="B113" s="392"/>
      <c r="C113" s="392"/>
      <c r="D113" s="392"/>
      <c r="E113" s="392"/>
      <c r="F113" s="392"/>
      <c r="G113" s="392"/>
      <c r="H113" s="392"/>
      <c r="I113" s="120" t="s">
        <v>359</v>
      </c>
      <c r="J113" s="120" t="s">
        <v>360</v>
      </c>
      <c r="K113" s="120" t="s">
        <v>361</v>
      </c>
      <c r="L113" s="188">
        <v>1</v>
      </c>
      <c r="M113" s="392"/>
      <c r="N113" s="381"/>
      <c r="O113" s="392"/>
      <c r="P113" s="392"/>
      <c r="Q113" s="392"/>
      <c r="R113" s="392"/>
      <c r="S113" s="392"/>
      <c r="T113" s="387"/>
      <c r="U113" s="387"/>
      <c r="V113" s="392"/>
      <c r="W113" s="392"/>
      <c r="X113" s="392"/>
      <c r="Y113" s="392"/>
      <c r="Z113" s="392"/>
      <c r="AA113" s="387"/>
      <c r="AB113" s="392"/>
      <c r="AC113" s="392"/>
      <c r="AD113" s="387"/>
      <c r="AE113" s="392"/>
      <c r="AF113" s="392"/>
      <c r="AG113" s="405"/>
      <c r="AH113" s="405"/>
      <c r="AI113" s="392"/>
      <c r="AJ113" s="190"/>
      <c r="AK113" s="191"/>
      <c r="AL113" s="191"/>
      <c r="AM113" s="191"/>
      <c r="AN113" s="191"/>
      <c r="AO113" s="191"/>
      <c r="AP113" s="191"/>
      <c r="AQ113" s="191"/>
      <c r="AR113" s="191"/>
    </row>
    <row r="114" spans="1:44" ht="48" customHeight="1" x14ac:dyDescent="0.25">
      <c r="A114" s="392" t="s">
        <v>375</v>
      </c>
      <c r="B114" s="392" t="s">
        <v>376</v>
      </c>
      <c r="C114" s="392"/>
      <c r="D114" s="392"/>
      <c r="E114" s="381" t="s">
        <v>672</v>
      </c>
      <c r="F114" s="392" t="s">
        <v>353</v>
      </c>
      <c r="G114" s="392"/>
      <c r="H114" s="392" t="s">
        <v>79</v>
      </c>
      <c r="I114" s="120" t="s">
        <v>599</v>
      </c>
      <c r="J114" s="120" t="s">
        <v>600</v>
      </c>
      <c r="K114" s="120" t="s">
        <v>601</v>
      </c>
      <c r="L114" s="120">
        <v>3</v>
      </c>
      <c r="M114" s="381" t="s">
        <v>82</v>
      </c>
      <c r="N114" s="381" t="s">
        <v>633</v>
      </c>
      <c r="O114" s="392" t="s">
        <v>357</v>
      </c>
      <c r="P114" s="392" t="s">
        <v>85</v>
      </c>
      <c r="Q114" s="392" t="s">
        <v>134</v>
      </c>
      <c r="R114" s="392" t="s">
        <v>135</v>
      </c>
      <c r="S114" s="392" t="e">
        <f>T114+#REF!</f>
        <v>#REF!</v>
      </c>
      <c r="T114" s="396">
        <v>51000</v>
      </c>
      <c r="U114" s="375">
        <f>T114</f>
        <v>51000</v>
      </c>
      <c r="V114" s="392" t="s">
        <v>136</v>
      </c>
      <c r="W114" s="392" t="s">
        <v>136</v>
      </c>
      <c r="X114" s="392" t="s">
        <v>136</v>
      </c>
      <c r="Y114" s="392" t="s">
        <v>136</v>
      </c>
      <c r="Z114" s="392" t="s">
        <v>136</v>
      </c>
      <c r="AA114" s="375">
        <v>9000</v>
      </c>
      <c r="AB114" s="392" t="s">
        <v>87</v>
      </c>
      <c r="AC114" s="392" t="s">
        <v>136</v>
      </c>
      <c r="AD114" s="375">
        <f>U114</f>
        <v>51000</v>
      </c>
      <c r="AE114" s="392" t="s">
        <v>136</v>
      </c>
      <c r="AF114" s="392" t="s">
        <v>136</v>
      </c>
      <c r="AG114" s="405"/>
      <c r="AH114" s="405"/>
      <c r="AI114" s="392"/>
      <c r="AJ114" s="190"/>
      <c r="AK114" s="191"/>
      <c r="AL114" s="191"/>
      <c r="AM114" s="191"/>
      <c r="AN114" s="191"/>
      <c r="AO114" s="191"/>
      <c r="AP114" s="191"/>
      <c r="AQ114" s="191"/>
      <c r="AR114" s="191"/>
    </row>
    <row r="115" spans="1:44" ht="48" customHeight="1" x14ac:dyDescent="0.25">
      <c r="A115" s="392"/>
      <c r="B115" s="392"/>
      <c r="C115" s="392"/>
      <c r="D115" s="392"/>
      <c r="E115" s="381"/>
      <c r="F115" s="392"/>
      <c r="G115" s="392"/>
      <c r="H115" s="392"/>
      <c r="I115" s="120" t="s">
        <v>627</v>
      </c>
      <c r="J115" s="120" t="s">
        <v>642</v>
      </c>
      <c r="K115" s="120" t="s">
        <v>629</v>
      </c>
      <c r="L115" s="120">
        <v>6000</v>
      </c>
      <c r="M115" s="381"/>
      <c r="N115" s="381"/>
      <c r="O115" s="392"/>
      <c r="P115" s="392"/>
      <c r="Q115" s="392"/>
      <c r="R115" s="392"/>
      <c r="S115" s="392"/>
      <c r="T115" s="396"/>
      <c r="U115" s="375"/>
      <c r="V115" s="392"/>
      <c r="W115" s="392"/>
      <c r="X115" s="392"/>
      <c r="Y115" s="392"/>
      <c r="Z115" s="392"/>
      <c r="AA115" s="375"/>
      <c r="AB115" s="392"/>
      <c r="AC115" s="392"/>
      <c r="AD115" s="375"/>
      <c r="AE115" s="392"/>
      <c r="AF115" s="392"/>
      <c r="AG115" s="405"/>
      <c r="AH115" s="405"/>
      <c r="AI115" s="392"/>
      <c r="AJ115" s="190"/>
      <c r="AK115" s="191"/>
      <c r="AL115" s="191"/>
      <c r="AM115" s="191"/>
      <c r="AN115" s="191"/>
      <c r="AO115" s="191"/>
      <c r="AP115" s="191"/>
      <c r="AQ115" s="191"/>
      <c r="AR115" s="191"/>
    </row>
    <row r="116" spans="1:44" ht="48" x14ac:dyDescent="0.25">
      <c r="A116" s="392"/>
      <c r="B116" s="392"/>
      <c r="C116" s="392"/>
      <c r="D116" s="392"/>
      <c r="E116" s="270"/>
      <c r="F116" s="392"/>
      <c r="G116" s="392"/>
      <c r="H116" s="392"/>
      <c r="I116" s="111" t="s">
        <v>359</v>
      </c>
      <c r="J116" s="111" t="s">
        <v>360</v>
      </c>
      <c r="K116" s="111" t="s">
        <v>361</v>
      </c>
      <c r="L116" s="187">
        <v>1</v>
      </c>
      <c r="M116" s="270"/>
      <c r="N116" s="270"/>
      <c r="O116" s="392"/>
      <c r="P116" s="392"/>
      <c r="Q116" s="392"/>
      <c r="R116" s="392"/>
      <c r="S116" s="392"/>
      <c r="T116" s="408"/>
      <c r="U116" s="386"/>
      <c r="V116" s="392"/>
      <c r="W116" s="392"/>
      <c r="X116" s="392"/>
      <c r="Y116" s="392"/>
      <c r="Z116" s="392"/>
      <c r="AA116" s="386"/>
      <c r="AB116" s="392"/>
      <c r="AC116" s="392"/>
      <c r="AD116" s="386"/>
      <c r="AE116" s="392"/>
      <c r="AF116" s="392"/>
      <c r="AG116" s="405"/>
      <c r="AH116" s="405"/>
      <c r="AI116" s="392"/>
      <c r="AJ116" s="190"/>
      <c r="AK116" s="191"/>
      <c r="AL116" s="191"/>
      <c r="AM116" s="191"/>
      <c r="AN116" s="191"/>
      <c r="AO116" s="191"/>
      <c r="AP116" s="191"/>
      <c r="AQ116" s="191"/>
      <c r="AR116" s="191"/>
    </row>
    <row r="117" spans="1:44" ht="96" x14ac:dyDescent="0.25">
      <c r="A117" s="381" t="s">
        <v>673</v>
      </c>
      <c r="B117" s="381" t="s">
        <v>674</v>
      </c>
      <c r="C117" s="381" t="s">
        <v>624</v>
      </c>
      <c r="D117" s="381" t="s">
        <v>596</v>
      </c>
      <c r="E117" s="381" t="s">
        <v>675</v>
      </c>
      <c r="F117" s="381" t="s">
        <v>598</v>
      </c>
      <c r="G117" s="381" t="s">
        <v>79</v>
      </c>
      <c r="H117" s="381" t="s">
        <v>79</v>
      </c>
      <c r="I117" s="120" t="s">
        <v>599</v>
      </c>
      <c r="J117" s="120" t="s">
        <v>600</v>
      </c>
      <c r="K117" s="120" t="s">
        <v>601</v>
      </c>
      <c r="L117" s="120">
        <v>1</v>
      </c>
      <c r="M117" s="381" t="s">
        <v>82</v>
      </c>
      <c r="N117" s="270" t="s">
        <v>676</v>
      </c>
      <c r="O117" s="381" t="s">
        <v>357</v>
      </c>
      <c r="P117" s="381" t="s">
        <v>85</v>
      </c>
      <c r="Q117" s="381" t="s">
        <v>134</v>
      </c>
      <c r="R117" s="381" t="s">
        <v>135</v>
      </c>
      <c r="S117" s="396">
        <f>T117+T120</f>
        <v>980000</v>
      </c>
      <c r="T117" s="396">
        <v>560000</v>
      </c>
      <c r="U117" s="375">
        <f>T117</f>
        <v>560000</v>
      </c>
      <c r="V117" s="381" t="s">
        <v>136</v>
      </c>
      <c r="W117" s="381" t="s">
        <v>136</v>
      </c>
      <c r="X117" s="381" t="s">
        <v>136</v>
      </c>
      <c r="Y117" s="381" t="s">
        <v>136</v>
      </c>
      <c r="Z117" s="381" t="s">
        <v>136</v>
      </c>
      <c r="AA117" s="375">
        <v>240000</v>
      </c>
      <c r="AB117" s="381" t="s">
        <v>87</v>
      </c>
      <c r="AC117" s="381" t="s">
        <v>136</v>
      </c>
      <c r="AD117" s="375">
        <f>U117</f>
        <v>560000</v>
      </c>
      <c r="AE117" s="381" t="s">
        <v>136</v>
      </c>
      <c r="AF117" s="381" t="s">
        <v>136</v>
      </c>
      <c r="AG117" s="398">
        <v>46082</v>
      </c>
      <c r="AH117" s="398">
        <v>46143</v>
      </c>
      <c r="AI117" s="392"/>
      <c r="AJ117" s="190"/>
      <c r="AK117" s="191"/>
      <c r="AL117" s="191"/>
      <c r="AM117" s="191"/>
      <c r="AN117" s="191"/>
      <c r="AO117" s="191"/>
      <c r="AP117" s="191"/>
      <c r="AQ117" s="191"/>
      <c r="AR117" s="191"/>
    </row>
    <row r="118" spans="1:44" ht="48" x14ac:dyDescent="0.25">
      <c r="A118" s="381"/>
      <c r="B118" s="381"/>
      <c r="C118" s="381"/>
      <c r="D118" s="381"/>
      <c r="E118" s="381"/>
      <c r="F118" s="381"/>
      <c r="G118" s="381"/>
      <c r="H118" s="381"/>
      <c r="I118" s="120" t="s">
        <v>359</v>
      </c>
      <c r="J118" s="120" t="s">
        <v>360</v>
      </c>
      <c r="K118" s="120" t="s">
        <v>361</v>
      </c>
      <c r="L118" s="120">
        <v>1</v>
      </c>
      <c r="M118" s="381"/>
      <c r="N118" s="392"/>
      <c r="O118" s="381"/>
      <c r="P118" s="381"/>
      <c r="Q118" s="381"/>
      <c r="R118" s="381"/>
      <c r="S118" s="381"/>
      <c r="T118" s="396"/>
      <c r="U118" s="375"/>
      <c r="V118" s="381"/>
      <c r="W118" s="381"/>
      <c r="X118" s="381"/>
      <c r="Y118" s="381"/>
      <c r="Z118" s="381"/>
      <c r="AA118" s="375"/>
      <c r="AB118" s="381"/>
      <c r="AC118" s="381"/>
      <c r="AD118" s="375"/>
      <c r="AE118" s="381"/>
      <c r="AF118" s="381"/>
      <c r="AG118" s="398"/>
      <c r="AH118" s="398"/>
      <c r="AI118" s="392"/>
      <c r="AJ118" s="190"/>
      <c r="AK118" s="191"/>
      <c r="AL118" s="191"/>
      <c r="AM118" s="191"/>
      <c r="AN118" s="191"/>
      <c r="AO118" s="191"/>
      <c r="AP118" s="191"/>
      <c r="AQ118" s="191"/>
      <c r="AR118" s="191"/>
    </row>
    <row r="119" spans="1:44" ht="36" x14ac:dyDescent="0.25">
      <c r="A119" s="381"/>
      <c r="B119" s="381"/>
      <c r="C119" s="381"/>
      <c r="D119" s="381"/>
      <c r="E119" s="381"/>
      <c r="F119" s="381"/>
      <c r="G119" s="381"/>
      <c r="H119" s="381"/>
      <c r="I119" s="120" t="s">
        <v>627</v>
      </c>
      <c r="J119" s="120" t="s">
        <v>642</v>
      </c>
      <c r="K119" s="120" t="s">
        <v>629</v>
      </c>
      <c r="L119" s="121">
        <v>9000</v>
      </c>
      <c r="M119" s="381"/>
      <c r="N119" s="392"/>
      <c r="O119" s="381"/>
      <c r="P119" s="381"/>
      <c r="Q119" s="381"/>
      <c r="R119" s="381"/>
      <c r="S119" s="381"/>
      <c r="T119" s="396"/>
      <c r="U119" s="375"/>
      <c r="V119" s="381"/>
      <c r="W119" s="381"/>
      <c r="X119" s="381"/>
      <c r="Y119" s="381"/>
      <c r="Z119" s="381"/>
      <c r="AA119" s="375"/>
      <c r="AB119" s="381"/>
      <c r="AC119" s="381"/>
      <c r="AD119" s="375"/>
      <c r="AE119" s="381"/>
      <c r="AF119" s="381"/>
      <c r="AG119" s="398"/>
      <c r="AH119" s="398"/>
      <c r="AI119" s="392"/>
      <c r="AJ119" s="190"/>
      <c r="AK119" s="191"/>
      <c r="AL119" s="191"/>
      <c r="AM119" s="191"/>
      <c r="AN119" s="191"/>
      <c r="AO119" s="191"/>
      <c r="AP119" s="191"/>
      <c r="AQ119" s="191"/>
      <c r="AR119" s="191"/>
    </row>
    <row r="120" spans="1:44" ht="96" x14ac:dyDescent="0.25">
      <c r="A120" s="381" t="s">
        <v>650</v>
      </c>
      <c r="B120" s="381"/>
      <c r="C120" s="381"/>
      <c r="D120" s="381"/>
      <c r="E120" s="381" t="s">
        <v>677</v>
      </c>
      <c r="F120" s="381" t="s">
        <v>598</v>
      </c>
      <c r="G120" s="381" t="s">
        <v>79</v>
      </c>
      <c r="H120" s="381"/>
      <c r="I120" s="120" t="s">
        <v>599</v>
      </c>
      <c r="J120" s="120" t="s">
        <v>600</v>
      </c>
      <c r="K120" s="120" t="s">
        <v>601</v>
      </c>
      <c r="L120" s="121">
        <v>4</v>
      </c>
      <c r="M120" s="381" t="s">
        <v>82</v>
      </c>
      <c r="N120" s="392"/>
      <c r="O120" s="381" t="s">
        <v>357</v>
      </c>
      <c r="P120" s="381" t="s">
        <v>85</v>
      </c>
      <c r="Q120" s="381" t="s">
        <v>134</v>
      </c>
      <c r="R120" s="381" t="s">
        <v>135</v>
      </c>
      <c r="S120" s="381"/>
      <c r="T120" s="410">
        <v>420000</v>
      </c>
      <c r="U120" s="375">
        <f>T120</f>
        <v>420000</v>
      </c>
      <c r="V120" s="381" t="s">
        <v>136</v>
      </c>
      <c r="W120" s="381" t="s">
        <v>136</v>
      </c>
      <c r="X120" s="381" t="s">
        <v>136</v>
      </c>
      <c r="Y120" s="381" t="s">
        <v>136</v>
      </c>
      <c r="Z120" s="381" t="s">
        <v>136</v>
      </c>
      <c r="AA120" s="375">
        <v>180000</v>
      </c>
      <c r="AB120" s="381" t="s">
        <v>87</v>
      </c>
      <c r="AC120" s="381" t="s">
        <v>136</v>
      </c>
      <c r="AD120" s="375">
        <f>U120</f>
        <v>420000</v>
      </c>
      <c r="AE120" s="381" t="s">
        <v>136</v>
      </c>
      <c r="AF120" s="381" t="s">
        <v>136</v>
      </c>
      <c r="AG120" s="398"/>
      <c r="AH120" s="398"/>
      <c r="AI120" s="392"/>
      <c r="AJ120" s="190"/>
      <c r="AK120" s="191"/>
      <c r="AL120" s="191"/>
      <c r="AM120" s="191"/>
      <c r="AN120" s="191"/>
      <c r="AO120" s="191"/>
      <c r="AP120" s="191"/>
      <c r="AQ120" s="191"/>
      <c r="AR120" s="191"/>
    </row>
    <row r="121" spans="1:44" ht="24" customHeight="1" x14ac:dyDescent="0.25">
      <c r="A121" s="381"/>
      <c r="B121" s="381"/>
      <c r="C121" s="381"/>
      <c r="D121" s="381"/>
      <c r="E121" s="381"/>
      <c r="F121" s="381"/>
      <c r="G121" s="381"/>
      <c r="H121" s="381"/>
      <c r="I121" s="381" t="s">
        <v>359</v>
      </c>
      <c r="J121" s="381" t="s">
        <v>360</v>
      </c>
      <c r="K121" s="381" t="s">
        <v>361</v>
      </c>
      <c r="L121" s="381">
        <v>1</v>
      </c>
      <c r="M121" s="381"/>
      <c r="N121" s="392"/>
      <c r="O121" s="381"/>
      <c r="P121" s="381"/>
      <c r="Q121" s="381"/>
      <c r="R121" s="381"/>
      <c r="S121" s="381"/>
      <c r="T121" s="381"/>
      <c r="U121" s="375"/>
      <c r="V121" s="381"/>
      <c r="W121" s="381"/>
      <c r="X121" s="381"/>
      <c r="Y121" s="381"/>
      <c r="Z121" s="381"/>
      <c r="AA121" s="375"/>
      <c r="AB121" s="381"/>
      <c r="AC121" s="381"/>
      <c r="AD121" s="375"/>
      <c r="AE121" s="381"/>
      <c r="AF121" s="381"/>
      <c r="AG121" s="398"/>
      <c r="AH121" s="398"/>
      <c r="AI121" s="392"/>
      <c r="AJ121" s="190"/>
      <c r="AK121" s="191"/>
      <c r="AL121" s="191"/>
      <c r="AM121" s="191"/>
      <c r="AN121" s="191"/>
      <c r="AO121" s="191"/>
      <c r="AP121" s="191"/>
      <c r="AQ121" s="191"/>
      <c r="AR121" s="191"/>
    </row>
    <row r="122" spans="1:44" ht="72" customHeight="1" x14ac:dyDescent="0.25">
      <c r="A122" s="381"/>
      <c r="B122" s="381"/>
      <c r="C122" s="381"/>
      <c r="D122" s="381"/>
      <c r="E122" s="381"/>
      <c r="F122" s="381"/>
      <c r="G122" s="381"/>
      <c r="H122" s="381"/>
      <c r="I122" s="381" t="s">
        <v>627</v>
      </c>
      <c r="J122" s="381" t="s">
        <v>657</v>
      </c>
      <c r="K122" s="381"/>
      <c r="L122" s="381"/>
      <c r="M122" s="381"/>
      <c r="N122" s="392"/>
      <c r="O122" s="381"/>
      <c r="P122" s="381"/>
      <c r="Q122" s="381"/>
      <c r="R122" s="381"/>
      <c r="S122" s="381"/>
      <c r="T122" s="381"/>
      <c r="U122" s="375"/>
      <c r="V122" s="381"/>
      <c r="W122" s="381"/>
      <c r="X122" s="381"/>
      <c r="Y122" s="381"/>
      <c r="Z122" s="381"/>
      <c r="AA122" s="375"/>
      <c r="AB122" s="381"/>
      <c r="AC122" s="381"/>
      <c r="AD122" s="375"/>
      <c r="AE122" s="381"/>
      <c r="AF122" s="381"/>
      <c r="AG122" s="398"/>
      <c r="AH122" s="398"/>
      <c r="AI122" s="392"/>
      <c r="AJ122" s="190"/>
      <c r="AK122" s="191"/>
      <c r="AL122" s="191"/>
      <c r="AM122" s="191"/>
      <c r="AN122" s="191"/>
      <c r="AO122" s="191"/>
      <c r="AP122" s="191"/>
      <c r="AQ122" s="191"/>
      <c r="AR122" s="191"/>
    </row>
    <row r="123" spans="1:44" ht="41.25" customHeight="1" x14ac:dyDescent="0.25">
      <c r="A123" s="381"/>
      <c r="B123" s="381"/>
      <c r="C123" s="381"/>
      <c r="D123" s="381"/>
      <c r="E123" s="381"/>
      <c r="F123" s="381"/>
      <c r="G123" s="381"/>
      <c r="H123" s="381"/>
      <c r="I123" s="184" t="s">
        <v>446</v>
      </c>
      <c r="J123" s="120" t="s">
        <v>642</v>
      </c>
      <c r="K123" s="184" t="s">
        <v>448</v>
      </c>
      <c r="L123" s="184">
        <v>1200</v>
      </c>
      <c r="M123" s="381"/>
      <c r="N123" s="271"/>
      <c r="O123" s="381"/>
      <c r="P123" s="381"/>
      <c r="Q123" s="381"/>
      <c r="R123" s="381"/>
      <c r="S123" s="381"/>
      <c r="T123" s="381"/>
      <c r="U123" s="375"/>
      <c r="V123" s="381"/>
      <c r="W123" s="381"/>
      <c r="X123" s="381"/>
      <c r="Y123" s="381"/>
      <c r="Z123" s="381"/>
      <c r="AA123" s="375"/>
      <c r="AB123" s="381"/>
      <c r="AC123" s="381"/>
      <c r="AD123" s="375"/>
      <c r="AE123" s="381"/>
      <c r="AF123" s="381"/>
      <c r="AG123" s="398"/>
      <c r="AH123" s="398"/>
      <c r="AI123" s="271"/>
      <c r="AJ123" s="190"/>
      <c r="AK123" s="191"/>
      <c r="AL123" s="191"/>
      <c r="AM123" s="191"/>
      <c r="AN123" s="191"/>
      <c r="AO123" s="191"/>
      <c r="AP123" s="191"/>
      <c r="AQ123" s="191"/>
      <c r="AR123" s="191"/>
    </row>
    <row r="124" spans="1:44" ht="96" x14ac:dyDescent="0.25">
      <c r="A124" s="381" t="s">
        <v>678</v>
      </c>
      <c r="B124" s="381" t="s">
        <v>679</v>
      </c>
      <c r="C124" s="381" t="s">
        <v>624</v>
      </c>
      <c r="D124" s="381" t="s">
        <v>596</v>
      </c>
      <c r="E124" s="381" t="s">
        <v>680</v>
      </c>
      <c r="F124" s="381" t="s">
        <v>598</v>
      </c>
      <c r="G124" s="381" t="s">
        <v>79</v>
      </c>
      <c r="H124" s="381" t="s">
        <v>79</v>
      </c>
      <c r="I124" s="120" t="s">
        <v>599</v>
      </c>
      <c r="J124" s="120" t="s">
        <v>600</v>
      </c>
      <c r="K124" s="120" t="s">
        <v>601</v>
      </c>
      <c r="L124" s="120">
        <v>4</v>
      </c>
      <c r="M124" s="381" t="s">
        <v>82</v>
      </c>
      <c r="N124" s="381" t="s">
        <v>676</v>
      </c>
      <c r="O124" s="381" t="s">
        <v>357</v>
      </c>
      <c r="P124" s="381" t="s">
        <v>85</v>
      </c>
      <c r="Q124" s="381" t="s">
        <v>134</v>
      </c>
      <c r="R124" s="381" t="s">
        <v>135</v>
      </c>
      <c r="S124" s="396">
        <f>T124</f>
        <v>1120000</v>
      </c>
      <c r="T124" s="396">
        <v>1120000</v>
      </c>
      <c r="U124" s="375">
        <f>T124</f>
        <v>1120000</v>
      </c>
      <c r="V124" s="381" t="s">
        <v>136</v>
      </c>
      <c r="W124" s="381" t="s">
        <v>136</v>
      </c>
      <c r="X124" s="381" t="s">
        <v>136</v>
      </c>
      <c r="Y124" s="381" t="s">
        <v>136</v>
      </c>
      <c r="Z124" s="381" t="s">
        <v>136</v>
      </c>
      <c r="AA124" s="375">
        <v>480000</v>
      </c>
      <c r="AB124" s="381" t="s">
        <v>87</v>
      </c>
      <c r="AC124" s="381" t="s">
        <v>136</v>
      </c>
      <c r="AD124" s="375">
        <f>U124</f>
        <v>1120000</v>
      </c>
      <c r="AE124" s="381" t="s">
        <v>136</v>
      </c>
      <c r="AF124" s="381" t="s">
        <v>136</v>
      </c>
      <c r="AG124" s="398">
        <v>46174</v>
      </c>
      <c r="AH124" s="398">
        <v>46235</v>
      </c>
      <c r="AI124" s="392"/>
      <c r="AJ124" s="190"/>
      <c r="AK124" s="191"/>
      <c r="AL124" s="191"/>
      <c r="AM124" s="191"/>
      <c r="AN124" s="191"/>
      <c r="AO124" s="191"/>
      <c r="AP124" s="191"/>
      <c r="AQ124" s="191"/>
      <c r="AR124" s="191"/>
    </row>
    <row r="125" spans="1:44" ht="48" x14ac:dyDescent="0.25">
      <c r="A125" s="381"/>
      <c r="B125" s="381"/>
      <c r="C125" s="381"/>
      <c r="D125" s="381"/>
      <c r="E125" s="381"/>
      <c r="F125" s="381"/>
      <c r="G125" s="381"/>
      <c r="H125" s="381"/>
      <c r="I125" s="120" t="s">
        <v>359</v>
      </c>
      <c r="J125" s="120" t="s">
        <v>360</v>
      </c>
      <c r="K125" s="120" t="s">
        <v>361</v>
      </c>
      <c r="L125" s="120">
        <v>1</v>
      </c>
      <c r="M125" s="381"/>
      <c r="N125" s="381"/>
      <c r="O125" s="381"/>
      <c r="P125" s="381"/>
      <c r="Q125" s="381"/>
      <c r="R125" s="381"/>
      <c r="S125" s="381"/>
      <c r="T125" s="396"/>
      <c r="U125" s="375"/>
      <c r="V125" s="381"/>
      <c r="W125" s="381"/>
      <c r="X125" s="381"/>
      <c r="Y125" s="381"/>
      <c r="Z125" s="381"/>
      <c r="AA125" s="375"/>
      <c r="AB125" s="381"/>
      <c r="AC125" s="381"/>
      <c r="AD125" s="375"/>
      <c r="AE125" s="381"/>
      <c r="AF125" s="381"/>
      <c r="AG125" s="398"/>
      <c r="AH125" s="398"/>
      <c r="AI125" s="392"/>
      <c r="AJ125" s="190"/>
      <c r="AK125" s="191"/>
      <c r="AL125" s="191"/>
      <c r="AM125" s="191"/>
      <c r="AN125" s="191"/>
      <c r="AO125" s="191"/>
      <c r="AP125" s="191"/>
      <c r="AQ125" s="191"/>
      <c r="AR125" s="191"/>
    </row>
    <row r="126" spans="1:44" ht="36" x14ac:dyDescent="0.25">
      <c r="A126" s="381"/>
      <c r="B126" s="381"/>
      <c r="C126" s="381"/>
      <c r="D126" s="381"/>
      <c r="E126" s="381"/>
      <c r="F126" s="381"/>
      <c r="G126" s="381"/>
      <c r="H126" s="381"/>
      <c r="I126" s="120" t="s">
        <v>627</v>
      </c>
      <c r="J126" s="120" t="s">
        <v>642</v>
      </c>
      <c r="K126" s="120" t="s">
        <v>629</v>
      </c>
      <c r="L126" s="121">
        <v>25800</v>
      </c>
      <c r="M126" s="381"/>
      <c r="N126" s="381"/>
      <c r="O126" s="381"/>
      <c r="P126" s="381"/>
      <c r="Q126" s="381"/>
      <c r="R126" s="381"/>
      <c r="S126" s="381"/>
      <c r="T126" s="396"/>
      <c r="U126" s="375"/>
      <c r="V126" s="381"/>
      <c r="W126" s="381"/>
      <c r="X126" s="381"/>
      <c r="Y126" s="381"/>
      <c r="Z126" s="381"/>
      <c r="AA126" s="375"/>
      <c r="AB126" s="381"/>
      <c r="AC126" s="381"/>
      <c r="AD126" s="375"/>
      <c r="AE126" s="381"/>
      <c r="AF126" s="381"/>
      <c r="AG126" s="398"/>
      <c r="AH126" s="398"/>
      <c r="AI126" s="392"/>
      <c r="AJ126" s="190"/>
      <c r="AK126" s="191"/>
      <c r="AL126" s="191"/>
      <c r="AM126" s="191"/>
      <c r="AN126" s="191"/>
      <c r="AO126" s="191"/>
      <c r="AP126" s="191"/>
      <c r="AQ126" s="191"/>
      <c r="AR126" s="191"/>
    </row>
    <row r="127" spans="1:44" ht="48" x14ac:dyDescent="0.25">
      <c r="A127" s="381" t="s">
        <v>681</v>
      </c>
      <c r="B127" s="381" t="s">
        <v>682</v>
      </c>
      <c r="C127" s="381" t="s">
        <v>624</v>
      </c>
      <c r="D127" s="381" t="s">
        <v>596</v>
      </c>
      <c r="E127" s="381" t="s">
        <v>683</v>
      </c>
      <c r="F127" s="381" t="s">
        <v>598</v>
      </c>
      <c r="G127" s="381" t="s">
        <v>79</v>
      </c>
      <c r="H127" s="381" t="s">
        <v>79</v>
      </c>
      <c r="I127" s="120" t="s">
        <v>359</v>
      </c>
      <c r="J127" s="120" t="s">
        <v>360</v>
      </c>
      <c r="K127" s="120" t="s">
        <v>361</v>
      </c>
      <c r="L127" s="120">
        <v>1</v>
      </c>
      <c r="M127" s="381" t="s">
        <v>82</v>
      </c>
      <c r="N127" s="270" t="s">
        <v>684</v>
      </c>
      <c r="O127" s="381" t="s">
        <v>357</v>
      </c>
      <c r="P127" s="381" t="s">
        <v>85</v>
      </c>
      <c r="Q127" s="381" t="s">
        <v>134</v>
      </c>
      <c r="R127" s="381" t="s">
        <v>135</v>
      </c>
      <c r="S127" s="396">
        <f>T127</f>
        <v>3145000</v>
      </c>
      <c r="T127" s="396">
        <v>3145000</v>
      </c>
      <c r="U127" s="375">
        <f>T127</f>
        <v>3145000</v>
      </c>
      <c r="V127" s="381" t="s">
        <v>136</v>
      </c>
      <c r="W127" s="381" t="s">
        <v>136</v>
      </c>
      <c r="X127" s="381" t="s">
        <v>136</v>
      </c>
      <c r="Y127" s="381" t="s">
        <v>136</v>
      </c>
      <c r="Z127" s="381" t="s">
        <v>136</v>
      </c>
      <c r="AA127" s="375">
        <v>555000</v>
      </c>
      <c r="AB127" s="381" t="s">
        <v>87</v>
      </c>
      <c r="AC127" s="381" t="s">
        <v>136</v>
      </c>
      <c r="AD127" s="375">
        <f>U127</f>
        <v>3145000</v>
      </c>
      <c r="AE127" s="381" t="s">
        <v>136</v>
      </c>
      <c r="AF127" s="381" t="s">
        <v>136</v>
      </c>
      <c r="AG127" s="398">
        <v>45597</v>
      </c>
      <c r="AH127" s="398">
        <v>45658</v>
      </c>
      <c r="AI127" s="381"/>
      <c r="AJ127" s="190"/>
      <c r="AK127" s="191"/>
      <c r="AL127" s="191"/>
      <c r="AM127" s="191"/>
      <c r="AN127" s="191"/>
      <c r="AO127" s="191"/>
      <c r="AP127" s="191"/>
      <c r="AQ127" s="191"/>
      <c r="AR127" s="191"/>
    </row>
    <row r="128" spans="1:44" ht="96" x14ac:dyDescent="0.25">
      <c r="A128" s="381"/>
      <c r="B128" s="381"/>
      <c r="C128" s="381"/>
      <c r="D128" s="381"/>
      <c r="E128" s="381"/>
      <c r="F128" s="381"/>
      <c r="G128" s="381"/>
      <c r="H128" s="381"/>
      <c r="I128" s="120" t="s">
        <v>599</v>
      </c>
      <c r="J128" s="120" t="s">
        <v>600</v>
      </c>
      <c r="K128" s="120" t="s">
        <v>601</v>
      </c>
      <c r="L128" s="120">
        <v>1</v>
      </c>
      <c r="M128" s="381"/>
      <c r="N128" s="392"/>
      <c r="O128" s="381"/>
      <c r="P128" s="381"/>
      <c r="Q128" s="381"/>
      <c r="R128" s="381"/>
      <c r="S128" s="381"/>
      <c r="T128" s="396"/>
      <c r="U128" s="375"/>
      <c r="V128" s="381"/>
      <c r="W128" s="381"/>
      <c r="X128" s="381"/>
      <c r="Y128" s="381"/>
      <c r="Z128" s="381"/>
      <c r="AA128" s="375"/>
      <c r="AB128" s="381"/>
      <c r="AC128" s="381"/>
      <c r="AD128" s="375"/>
      <c r="AE128" s="381"/>
      <c r="AF128" s="381"/>
      <c r="AG128" s="398"/>
      <c r="AH128" s="398"/>
      <c r="AI128" s="381"/>
      <c r="AJ128" s="190"/>
      <c r="AK128" s="191"/>
      <c r="AL128" s="191"/>
      <c r="AM128" s="191"/>
      <c r="AN128" s="191"/>
      <c r="AO128" s="191"/>
      <c r="AP128" s="191"/>
      <c r="AQ128" s="191"/>
      <c r="AR128" s="191"/>
    </row>
    <row r="129" spans="1:44" ht="72" x14ac:dyDescent="0.25">
      <c r="A129" s="381"/>
      <c r="B129" s="381"/>
      <c r="C129" s="381"/>
      <c r="D129" s="381"/>
      <c r="E129" s="381"/>
      <c r="F129" s="381"/>
      <c r="G129" s="381"/>
      <c r="H129" s="381"/>
      <c r="I129" s="120" t="s">
        <v>685</v>
      </c>
      <c r="J129" s="120" t="s">
        <v>686</v>
      </c>
      <c r="K129" s="120" t="s">
        <v>687</v>
      </c>
      <c r="L129" s="121">
        <v>3500</v>
      </c>
      <c r="M129" s="381"/>
      <c r="N129" s="392"/>
      <c r="O129" s="381"/>
      <c r="P129" s="381"/>
      <c r="Q129" s="381"/>
      <c r="R129" s="381"/>
      <c r="S129" s="381"/>
      <c r="T129" s="396"/>
      <c r="U129" s="375"/>
      <c r="V129" s="381"/>
      <c r="W129" s="381"/>
      <c r="X129" s="381"/>
      <c r="Y129" s="381"/>
      <c r="Z129" s="381"/>
      <c r="AA129" s="375"/>
      <c r="AB129" s="381"/>
      <c r="AC129" s="381"/>
      <c r="AD129" s="375"/>
      <c r="AE129" s="381"/>
      <c r="AF129" s="381"/>
      <c r="AG129" s="398"/>
      <c r="AH129" s="398"/>
      <c r="AI129" s="381"/>
      <c r="AJ129" s="190"/>
      <c r="AK129" s="191"/>
      <c r="AL129" s="191"/>
      <c r="AM129" s="191"/>
      <c r="AN129" s="191"/>
      <c r="AO129" s="191"/>
      <c r="AP129" s="191"/>
      <c r="AQ129" s="191"/>
      <c r="AR129" s="191"/>
    </row>
    <row r="130" spans="1:44" ht="60" x14ac:dyDescent="0.25">
      <c r="A130" s="381"/>
      <c r="B130" s="381"/>
      <c r="C130" s="381"/>
      <c r="D130" s="381"/>
      <c r="E130" s="381"/>
      <c r="F130" s="381"/>
      <c r="G130" s="381"/>
      <c r="H130" s="381"/>
      <c r="I130" s="120" t="s">
        <v>688</v>
      </c>
      <c r="J130" s="120" t="s">
        <v>139</v>
      </c>
      <c r="K130" s="120" t="s">
        <v>689</v>
      </c>
      <c r="L130" s="121">
        <v>3</v>
      </c>
      <c r="M130" s="381"/>
      <c r="N130" s="392"/>
      <c r="O130" s="381"/>
      <c r="P130" s="381"/>
      <c r="Q130" s="381"/>
      <c r="R130" s="381"/>
      <c r="S130" s="381"/>
      <c r="T130" s="396"/>
      <c r="U130" s="375"/>
      <c r="V130" s="381"/>
      <c r="W130" s="381"/>
      <c r="X130" s="381"/>
      <c r="Y130" s="381"/>
      <c r="Z130" s="381"/>
      <c r="AA130" s="375"/>
      <c r="AB130" s="381"/>
      <c r="AC130" s="381"/>
      <c r="AD130" s="375"/>
      <c r="AE130" s="381"/>
      <c r="AF130" s="381"/>
      <c r="AG130" s="398"/>
      <c r="AH130" s="398"/>
      <c r="AI130" s="381"/>
      <c r="AJ130" s="190"/>
      <c r="AK130" s="191"/>
      <c r="AL130" s="191"/>
      <c r="AM130" s="191"/>
      <c r="AN130" s="191"/>
      <c r="AO130" s="191"/>
      <c r="AP130" s="191"/>
      <c r="AQ130" s="191"/>
      <c r="AR130" s="191"/>
    </row>
    <row r="131" spans="1:44" ht="36" x14ac:dyDescent="0.25">
      <c r="A131" s="381"/>
      <c r="B131" s="381"/>
      <c r="C131" s="381"/>
      <c r="D131" s="381"/>
      <c r="E131" s="381"/>
      <c r="F131" s="381"/>
      <c r="G131" s="381"/>
      <c r="H131" s="381"/>
      <c r="I131" s="120" t="s">
        <v>627</v>
      </c>
      <c r="J131" s="120" t="s">
        <v>642</v>
      </c>
      <c r="K131" s="120" t="s">
        <v>629</v>
      </c>
      <c r="L131" s="121">
        <v>9337</v>
      </c>
      <c r="M131" s="381"/>
      <c r="N131" s="271"/>
      <c r="O131" s="381"/>
      <c r="P131" s="381"/>
      <c r="Q131" s="381"/>
      <c r="R131" s="381"/>
      <c r="S131" s="381"/>
      <c r="T131" s="396"/>
      <c r="U131" s="375"/>
      <c r="V131" s="381"/>
      <c r="W131" s="381"/>
      <c r="X131" s="381"/>
      <c r="Y131" s="381"/>
      <c r="Z131" s="381"/>
      <c r="AA131" s="375"/>
      <c r="AB131" s="381"/>
      <c r="AC131" s="381"/>
      <c r="AD131" s="375"/>
      <c r="AE131" s="381"/>
      <c r="AF131" s="381"/>
      <c r="AG131" s="398"/>
      <c r="AH131" s="398"/>
      <c r="AI131" s="381"/>
      <c r="AJ131" s="190"/>
      <c r="AK131" s="191"/>
      <c r="AL131" s="191"/>
      <c r="AM131" s="191"/>
      <c r="AN131" s="191"/>
      <c r="AO131" s="191"/>
      <c r="AP131" s="191"/>
      <c r="AQ131" s="191"/>
      <c r="AR131" s="191"/>
    </row>
    <row r="132" spans="1:44" ht="96" x14ac:dyDescent="0.25">
      <c r="A132" s="270" t="s">
        <v>690</v>
      </c>
      <c r="B132" s="270" t="s">
        <v>691</v>
      </c>
      <c r="C132" s="270" t="s">
        <v>624</v>
      </c>
      <c r="D132" s="270" t="s">
        <v>596</v>
      </c>
      <c r="E132" s="270" t="s">
        <v>692</v>
      </c>
      <c r="F132" s="270" t="s">
        <v>598</v>
      </c>
      <c r="G132" s="270" t="s">
        <v>79</v>
      </c>
      <c r="H132" s="270" t="s">
        <v>79</v>
      </c>
      <c r="I132" s="120" t="s">
        <v>599</v>
      </c>
      <c r="J132" s="120" t="s">
        <v>600</v>
      </c>
      <c r="K132" s="120" t="s">
        <v>601</v>
      </c>
      <c r="L132" s="120">
        <v>1</v>
      </c>
      <c r="M132" s="270" t="s">
        <v>82</v>
      </c>
      <c r="N132" s="270" t="s">
        <v>684</v>
      </c>
      <c r="O132" s="270" t="s">
        <v>357</v>
      </c>
      <c r="P132" s="270" t="s">
        <v>85</v>
      </c>
      <c r="Q132" s="270" t="s">
        <v>134</v>
      </c>
      <c r="R132" s="270" t="s">
        <v>135</v>
      </c>
      <c r="S132" s="408">
        <f>T132</f>
        <v>595000</v>
      </c>
      <c r="T132" s="386">
        <v>595000</v>
      </c>
      <c r="U132" s="386">
        <f>T132</f>
        <v>595000</v>
      </c>
      <c r="V132" s="270" t="s">
        <v>136</v>
      </c>
      <c r="W132" s="270" t="s">
        <v>136</v>
      </c>
      <c r="X132" s="270" t="s">
        <v>136</v>
      </c>
      <c r="Y132" s="270" t="s">
        <v>136</v>
      </c>
      <c r="Z132" s="270" t="s">
        <v>136</v>
      </c>
      <c r="AA132" s="386">
        <v>105000</v>
      </c>
      <c r="AB132" s="270" t="s">
        <v>87</v>
      </c>
      <c r="AC132" s="270" t="s">
        <v>136</v>
      </c>
      <c r="AD132" s="386">
        <f>U132</f>
        <v>595000</v>
      </c>
      <c r="AE132" s="270" t="s">
        <v>136</v>
      </c>
      <c r="AF132" s="270" t="s">
        <v>136</v>
      </c>
      <c r="AG132" s="404">
        <v>45689</v>
      </c>
      <c r="AH132" s="404">
        <v>45748</v>
      </c>
      <c r="AI132" s="270"/>
      <c r="AJ132" s="190"/>
      <c r="AK132" s="191"/>
      <c r="AL132" s="191"/>
      <c r="AM132" s="191"/>
      <c r="AN132" s="191"/>
      <c r="AO132" s="191"/>
      <c r="AP132" s="191"/>
      <c r="AQ132" s="191"/>
      <c r="AR132" s="191"/>
    </row>
    <row r="133" spans="1:44" ht="36" x14ac:dyDescent="0.25">
      <c r="A133" s="392"/>
      <c r="B133" s="392"/>
      <c r="C133" s="392"/>
      <c r="D133" s="392"/>
      <c r="E133" s="392"/>
      <c r="F133" s="392"/>
      <c r="G133" s="392"/>
      <c r="H133" s="392"/>
      <c r="I133" s="120" t="s">
        <v>627</v>
      </c>
      <c r="J133" s="120" t="s">
        <v>642</v>
      </c>
      <c r="K133" s="120" t="s">
        <v>629</v>
      </c>
      <c r="L133" s="120">
        <v>8000</v>
      </c>
      <c r="M133" s="392"/>
      <c r="N133" s="392"/>
      <c r="O133" s="392"/>
      <c r="P133" s="392"/>
      <c r="Q133" s="392"/>
      <c r="R133" s="392"/>
      <c r="S133" s="392"/>
      <c r="T133" s="387"/>
      <c r="U133" s="387"/>
      <c r="V133" s="392"/>
      <c r="W133" s="392"/>
      <c r="X133" s="392"/>
      <c r="Y133" s="392"/>
      <c r="Z133" s="392"/>
      <c r="AA133" s="387"/>
      <c r="AB133" s="392"/>
      <c r="AC133" s="392"/>
      <c r="AD133" s="387"/>
      <c r="AE133" s="392"/>
      <c r="AF133" s="392"/>
      <c r="AG133" s="405"/>
      <c r="AH133" s="405"/>
      <c r="AI133" s="392"/>
      <c r="AJ133" s="190"/>
      <c r="AK133" s="191"/>
      <c r="AL133" s="191"/>
      <c r="AM133" s="191"/>
      <c r="AN133" s="191"/>
      <c r="AO133" s="191"/>
      <c r="AP133" s="191"/>
      <c r="AQ133" s="191"/>
      <c r="AR133" s="191"/>
    </row>
    <row r="134" spans="1:44" ht="48" x14ac:dyDescent="0.25">
      <c r="A134" s="392"/>
      <c r="B134" s="392"/>
      <c r="C134" s="392"/>
      <c r="D134" s="392"/>
      <c r="E134" s="392"/>
      <c r="F134" s="392"/>
      <c r="G134" s="392"/>
      <c r="H134" s="392"/>
      <c r="I134" s="120" t="s">
        <v>359</v>
      </c>
      <c r="J134" s="120" t="s">
        <v>360</v>
      </c>
      <c r="K134" s="120" t="s">
        <v>361</v>
      </c>
      <c r="L134" s="120">
        <v>1</v>
      </c>
      <c r="M134" s="392"/>
      <c r="N134" s="271"/>
      <c r="O134" s="392"/>
      <c r="P134" s="392"/>
      <c r="Q134" s="271"/>
      <c r="R134" s="392"/>
      <c r="S134" s="392"/>
      <c r="T134" s="387"/>
      <c r="U134" s="387"/>
      <c r="V134" s="392"/>
      <c r="W134" s="392"/>
      <c r="X134" s="392"/>
      <c r="Y134" s="392"/>
      <c r="Z134" s="392"/>
      <c r="AA134" s="387"/>
      <c r="AB134" s="392"/>
      <c r="AC134" s="392"/>
      <c r="AD134" s="387"/>
      <c r="AE134" s="392"/>
      <c r="AF134" s="392"/>
      <c r="AG134" s="405"/>
      <c r="AH134" s="405"/>
      <c r="AI134" s="271"/>
      <c r="AJ134" s="190"/>
    </row>
    <row r="135" spans="1:44" ht="96" x14ac:dyDescent="0.25">
      <c r="A135" s="270" t="s">
        <v>693</v>
      </c>
      <c r="B135" s="270" t="s">
        <v>694</v>
      </c>
      <c r="C135" s="270" t="s">
        <v>624</v>
      </c>
      <c r="D135" s="270" t="s">
        <v>596</v>
      </c>
      <c r="E135" s="270" t="s">
        <v>695</v>
      </c>
      <c r="F135" s="270" t="s">
        <v>598</v>
      </c>
      <c r="G135" s="270" t="s">
        <v>79</v>
      </c>
      <c r="H135" s="270" t="s">
        <v>79</v>
      </c>
      <c r="I135" s="120" t="s">
        <v>599</v>
      </c>
      <c r="J135" s="120" t="s">
        <v>600</v>
      </c>
      <c r="K135" s="120" t="s">
        <v>601</v>
      </c>
      <c r="L135" s="120">
        <v>6</v>
      </c>
      <c r="M135" s="270" t="s">
        <v>82</v>
      </c>
      <c r="N135" s="270" t="s">
        <v>684</v>
      </c>
      <c r="O135" s="270" t="s">
        <v>357</v>
      </c>
      <c r="P135" s="270" t="s">
        <v>85</v>
      </c>
      <c r="Q135" s="270" t="s">
        <v>134</v>
      </c>
      <c r="R135" s="270" t="s">
        <v>135</v>
      </c>
      <c r="S135" s="408">
        <f>T135+T138+T141</f>
        <v>1224000</v>
      </c>
      <c r="T135" s="386">
        <v>149600</v>
      </c>
      <c r="U135" s="386">
        <f>T135</f>
        <v>149600</v>
      </c>
      <c r="V135" s="270" t="s">
        <v>136</v>
      </c>
      <c r="W135" s="270" t="s">
        <v>136</v>
      </c>
      <c r="X135" s="270" t="s">
        <v>136</v>
      </c>
      <c r="Y135" s="270" t="s">
        <v>136</v>
      </c>
      <c r="Z135" s="270" t="s">
        <v>136</v>
      </c>
      <c r="AA135" s="386">
        <v>26400</v>
      </c>
      <c r="AB135" s="270" t="s">
        <v>87</v>
      </c>
      <c r="AC135" s="270" t="s">
        <v>136</v>
      </c>
      <c r="AD135" s="386">
        <f>U135</f>
        <v>149600</v>
      </c>
      <c r="AE135" s="389" t="s">
        <v>136</v>
      </c>
      <c r="AF135" s="389" t="s">
        <v>136</v>
      </c>
      <c r="AG135" s="389">
        <v>46174</v>
      </c>
      <c r="AH135" s="389">
        <v>46235</v>
      </c>
      <c r="AI135" s="389"/>
      <c r="AJ135" s="389"/>
      <c r="AK135" s="406"/>
      <c r="AL135" s="407"/>
    </row>
    <row r="136" spans="1:44" ht="48" x14ac:dyDescent="0.25">
      <c r="A136" s="392"/>
      <c r="B136" s="392"/>
      <c r="C136" s="392"/>
      <c r="D136" s="392"/>
      <c r="E136" s="392"/>
      <c r="F136" s="392"/>
      <c r="G136" s="392"/>
      <c r="H136" s="392"/>
      <c r="I136" s="120" t="s">
        <v>359</v>
      </c>
      <c r="J136" s="120" t="s">
        <v>360</v>
      </c>
      <c r="K136" s="120" t="s">
        <v>361</v>
      </c>
      <c r="L136" s="120">
        <v>1</v>
      </c>
      <c r="M136" s="392"/>
      <c r="N136" s="392"/>
      <c r="O136" s="392"/>
      <c r="P136" s="392"/>
      <c r="Q136" s="392"/>
      <c r="R136" s="392"/>
      <c r="S136" s="392"/>
      <c r="T136" s="387"/>
      <c r="U136" s="387"/>
      <c r="V136" s="392"/>
      <c r="W136" s="392"/>
      <c r="X136" s="392"/>
      <c r="Y136" s="392"/>
      <c r="Z136" s="392"/>
      <c r="AA136" s="387"/>
      <c r="AB136" s="392"/>
      <c r="AC136" s="392"/>
      <c r="AD136" s="387"/>
      <c r="AE136" s="390"/>
      <c r="AF136" s="390"/>
      <c r="AG136" s="390"/>
      <c r="AH136" s="390"/>
      <c r="AI136" s="390"/>
      <c r="AJ136" s="390"/>
      <c r="AK136" s="406"/>
      <c r="AL136" s="407"/>
    </row>
    <row r="137" spans="1:44" ht="36" x14ac:dyDescent="0.25">
      <c r="A137" s="392"/>
      <c r="B137" s="392"/>
      <c r="C137" s="392"/>
      <c r="D137" s="392"/>
      <c r="E137" s="271"/>
      <c r="F137" s="392"/>
      <c r="G137" s="392"/>
      <c r="H137" s="392"/>
      <c r="I137" s="120" t="s">
        <v>627</v>
      </c>
      <c r="J137" s="120" t="s">
        <v>642</v>
      </c>
      <c r="K137" s="120" t="s">
        <v>629</v>
      </c>
      <c r="L137" s="188">
        <v>5000</v>
      </c>
      <c r="M137" s="392"/>
      <c r="N137" s="392"/>
      <c r="O137" s="392"/>
      <c r="P137" s="392"/>
      <c r="Q137" s="392"/>
      <c r="R137" s="392"/>
      <c r="S137" s="392"/>
      <c r="T137" s="388"/>
      <c r="U137" s="388"/>
      <c r="V137" s="392"/>
      <c r="W137" s="392"/>
      <c r="X137" s="392"/>
      <c r="Y137" s="392"/>
      <c r="Z137" s="392"/>
      <c r="AA137" s="388"/>
      <c r="AB137" s="392"/>
      <c r="AC137" s="392"/>
      <c r="AD137" s="388"/>
      <c r="AE137" s="390"/>
      <c r="AF137" s="390"/>
      <c r="AG137" s="390"/>
      <c r="AH137" s="390"/>
      <c r="AI137" s="390"/>
      <c r="AJ137" s="390"/>
      <c r="AK137" s="406"/>
      <c r="AL137" s="407"/>
    </row>
    <row r="138" spans="1:44" ht="96" x14ac:dyDescent="0.25">
      <c r="A138" s="392"/>
      <c r="B138" s="392"/>
      <c r="C138" s="392"/>
      <c r="D138" s="392"/>
      <c r="E138" s="270" t="s">
        <v>702</v>
      </c>
      <c r="F138" s="392"/>
      <c r="G138" s="392"/>
      <c r="H138" s="392"/>
      <c r="I138" s="120" t="s">
        <v>599</v>
      </c>
      <c r="J138" s="120" t="s">
        <v>600</v>
      </c>
      <c r="K138" s="120" t="s">
        <v>601</v>
      </c>
      <c r="L138" s="120">
        <v>3</v>
      </c>
      <c r="M138" s="392"/>
      <c r="N138" s="392"/>
      <c r="O138" s="392"/>
      <c r="P138" s="392"/>
      <c r="Q138" s="392"/>
      <c r="R138" s="392"/>
      <c r="S138" s="392"/>
      <c r="T138" s="386">
        <v>799850</v>
      </c>
      <c r="U138" s="386">
        <f>T138</f>
        <v>799850</v>
      </c>
      <c r="V138" s="392"/>
      <c r="W138" s="392"/>
      <c r="X138" s="392"/>
      <c r="Y138" s="392"/>
      <c r="Z138" s="392"/>
      <c r="AA138" s="386">
        <v>141150</v>
      </c>
      <c r="AB138" s="392"/>
      <c r="AC138" s="392"/>
      <c r="AD138" s="386">
        <f>U138</f>
        <v>799850</v>
      </c>
      <c r="AE138" s="390"/>
      <c r="AF138" s="390"/>
      <c r="AG138" s="390"/>
      <c r="AH138" s="390"/>
      <c r="AI138" s="390"/>
      <c r="AJ138" s="390"/>
    </row>
    <row r="139" spans="1:44" ht="36" x14ac:dyDescent="0.25">
      <c r="A139" s="392"/>
      <c r="B139" s="392"/>
      <c r="C139" s="392"/>
      <c r="D139" s="392"/>
      <c r="E139" s="392"/>
      <c r="F139" s="392"/>
      <c r="G139" s="392"/>
      <c r="H139" s="392"/>
      <c r="I139" s="120" t="s">
        <v>627</v>
      </c>
      <c r="J139" s="120" t="s">
        <v>642</v>
      </c>
      <c r="K139" s="120" t="s">
        <v>629</v>
      </c>
      <c r="L139" s="120">
        <v>27500</v>
      </c>
      <c r="M139" s="392"/>
      <c r="N139" s="392"/>
      <c r="O139" s="392"/>
      <c r="P139" s="392"/>
      <c r="Q139" s="392"/>
      <c r="R139" s="392"/>
      <c r="S139" s="392"/>
      <c r="T139" s="387"/>
      <c r="U139" s="387"/>
      <c r="V139" s="392"/>
      <c r="W139" s="392"/>
      <c r="X139" s="392"/>
      <c r="Y139" s="392"/>
      <c r="Z139" s="392"/>
      <c r="AA139" s="387"/>
      <c r="AB139" s="392"/>
      <c r="AC139" s="392"/>
      <c r="AD139" s="387"/>
      <c r="AE139" s="390"/>
      <c r="AF139" s="390"/>
      <c r="AG139" s="390"/>
      <c r="AH139" s="390"/>
      <c r="AI139" s="390"/>
      <c r="AJ139" s="390"/>
    </row>
    <row r="140" spans="1:44" ht="48" x14ac:dyDescent="0.25">
      <c r="A140" s="392"/>
      <c r="B140" s="392"/>
      <c r="C140" s="392"/>
      <c r="D140" s="392"/>
      <c r="E140" s="392"/>
      <c r="F140" s="392"/>
      <c r="G140" s="392"/>
      <c r="H140" s="392"/>
      <c r="I140" s="111" t="s">
        <v>359</v>
      </c>
      <c r="J140" s="111" t="s">
        <v>360</v>
      </c>
      <c r="K140" s="111" t="s">
        <v>361</v>
      </c>
      <c r="L140" s="111">
        <v>1</v>
      </c>
      <c r="M140" s="392"/>
      <c r="N140" s="392"/>
      <c r="O140" s="392"/>
      <c r="P140" s="392"/>
      <c r="Q140" s="392"/>
      <c r="R140" s="392"/>
      <c r="S140" s="392"/>
      <c r="T140" s="387"/>
      <c r="U140" s="387"/>
      <c r="V140" s="392"/>
      <c r="W140" s="392"/>
      <c r="X140" s="392"/>
      <c r="Y140" s="392"/>
      <c r="Z140" s="392"/>
      <c r="AA140" s="387"/>
      <c r="AB140" s="392"/>
      <c r="AC140" s="392"/>
      <c r="AD140" s="387"/>
      <c r="AE140" s="390"/>
      <c r="AF140" s="390"/>
      <c r="AG140" s="390"/>
      <c r="AH140" s="390"/>
      <c r="AI140" s="390"/>
      <c r="AJ140" s="390"/>
    </row>
    <row r="141" spans="1:44" ht="96" x14ac:dyDescent="0.25">
      <c r="A141" s="392"/>
      <c r="B141" s="392"/>
      <c r="C141" s="392"/>
      <c r="D141" s="392"/>
      <c r="E141" s="270" t="s">
        <v>701</v>
      </c>
      <c r="F141" s="392"/>
      <c r="G141" s="392"/>
      <c r="H141" s="392"/>
      <c r="I141" s="120" t="s">
        <v>599</v>
      </c>
      <c r="J141" s="120" t="s">
        <v>600</v>
      </c>
      <c r="K141" s="120" t="s">
        <v>601</v>
      </c>
      <c r="L141" s="120">
        <v>7</v>
      </c>
      <c r="M141" s="392"/>
      <c r="N141" s="392"/>
      <c r="O141" s="392"/>
      <c r="P141" s="392"/>
      <c r="Q141" s="392"/>
      <c r="R141" s="392"/>
      <c r="S141" s="392"/>
      <c r="T141" s="408">
        <v>274550</v>
      </c>
      <c r="U141" s="386">
        <f>T141</f>
        <v>274550</v>
      </c>
      <c r="V141" s="392"/>
      <c r="W141" s="392"/>
      <c r="X141" s="392"/>
      <c r="Y141" s="392"/>
      <c r="Z141" s="392"/>
      <c r="AA141" s="386">
        <v>48450</v>
      </c>
      <c r="AB141" s="392"/>
      <c r="AC141" s="392"/>
      <c r="AD141" s="386">
        <f>U141</f>
        <v>274550</v>
      </c>
      <c r="AE141" s="390"/>
      <c r="AF141" s="390"/>
      <c r="AG141" s="390"/>
      <c r="AH141" s="390"/>
      <c r="AI141" s="390"/>
      <c r="AJ141" s="390"/>
      <c r="AK141" s="406"/>
      <c r="AL141" s="407"/>
    </row>
    <row r="142" spans="1:44" ht="48" x14ac:dyDescent="0.25">
      <c r="A142" s="392"/>
      <c r="B142" s="392"/>
      <c r="C142" s="392"/>
      <c r="D142" s="392"/>
      <c r="E142" s="392"/>
      <c r="F142" s="392"/>
      <c r="G142" s="392"/>
      <c r="H142" s="392"/>
      <c r="I142" s="120" t="s">
        <v>359</v>
      </c>
      <c r="J142" s="120" t="s">
        <v>360</v>
      </c>
      <c r="K142" s="120" t="s">
        <v>361</v>
      </c>
      <c r="L142" s="120">
        <v>1</v>
      </c>
      <c r="M142" s="392"/>
      <c r="N142" s="392"/>
      <c r="O142" s="392"/>
      <c r="P142" s="392"/>
      <c r="Q142" s="392"/>
      <c r="R142" s="392"/>
      <c r="S142" s="392"/>
      <c r="T142" s="409"/>
      <c r="U142" s="387"/>
      <c r="V142" s="392"/>
      <c r="W142" s="392"/>
      <c r="X142" s="392"/>
      <c r="Y142" s="392"/>
      <c r="Z142" s="392"/>
      <c r="AA142" s="387"/>
      <c r="AB142" s="392"/>
      <c r="AC142" s="392"/>
      <c r="AD142" s="387"/>
      <c r="AE142" s="390"/>
      <c r="AF142" s="390"/>
      <c r="AG142" s="390"/>
      <c r="AH142" s="390"/>
      <c r="AI142" s="390"/>
      <c r="AJ142" s="390"/>
      <c r="AK142" s="406"/>
      <c r="AL142" s="407"/>
    </row>
    <row r="143" spans="1:44" ht="69.75" customHeight="1" x14ac:dyDescent="0.25">
      <c r="A143" s="271"/>
      <c r="B143" s="271"/>
      <c r="C143" s="271"/>
      <c r="D143" s="271"/>
      <c r="E143" s="271"/>
      <c r="F143" s="271"/>
      <c r="G143" s="271"/>
      <c r="H143" s="271"/>
      <c r="I143" s="120" t="s">
        <v>627</v>
      </c>
      <c r="J143" s="120" t="s">
        <v>642</v>
      </c>
      <c r="K143" s="120" t="s">
        <v>629</v>
      </c>
      <c r="L143" s="121">
        <v>73000</v>
      </c>
      <c r="M143" s="271"/>
      <c r="N143" s="271"/>
      <c r="O143" s="271"/>
      <c r="P143" s="271"/>
      <c r="Q143" s="271"/>
      <c r="R143" s="271"/>
      <c r="S143" s="271"/>
      <c r="T143" s="409"/>
      <c r="U143" s="388"/>
      <c r="V143" s="271"/>
      <c r="W143" s="271"/>
      <c r="X143" s="271"/>
      <c r="Y143" s="271"/>
      <c r="Z143" s="271"/>
      <c r="AA143" s="388"/>
      <c r="AB143" s="271"/>
      <c r="AC143" s="271"/>
      <c r="AD143" s="388"/>
      <c r="AE143" s="391"/>
      <c r="AF143" s="391"/>
      <c r="AG143" s="391"/>
      <c r="AH143" s="391"/>
      <c r="AI143" s="391"/>
      <c r="AJ143" s="391"/>
      <c r="AK143" s="406"/>
      <c r="AL143" s="407"/>
    </row>
    <row r="144" spans="1:44" ht="96" x14ac:dyDescent="0.25">
      <c r="A144" s="400" t="s">
        <v>696</v>
      </c>
      <c r="B144" s="400" t="s">
        <v>697</v>
      </c>
      <c r="C144" s="400" t="s">
        <v>624</v>
      </c>
      <c r="D144" s="400" t="s">
        <v>596</v>
      </c>
      <c r="E144" s="270" t="s">
        <v>698</v>
      </c>
      <c r="F144" s="400" t="s">
        <v>598</v>
      </c>
      <c r="G144" s="400" t="s">
        <v>79</v>
      </c>
      <c r="H144" s="400" t="s">
        <v>79</v>
      </c>
      <c r="I144" s="120" t="s">
        <v>599</v>
      </c>
      <c r="J144" s="120" t="s">
        <v>600</v>
      </c>
      <c r="K144" s="120" t="s">
        <v>601</v>
      </c>
      <c r="L144" s="121">
        <v>28</v>
      </c>
      <c r="M144" s="400" t="s">
        <v>82</v>
      </c>
      <c r="N144" s="400" t="s">
        <v>684</v>
      </c>
      <c r="O144" s="400" t="s">
        <v>357</v>
      </c>
      <c r="P144" s="400" t="s">
        <v>85</v>
      </c>
      <c r="Q144" s="400" t="s">
        <v>134</v>
      </c>
      <c r="R144" s="400" t="s">
        <v>135</v>
      </c>
      <c r="S144" s="402">
        <f>T144</f>
        <v>1105000</v>
      </c>
      <c r="T144" s="408">
        <v>1105000</v>
      </c>
      <c r="U144" s="386">
        <f>T144</f>
        <v>1105000</v>
      </c>
      <c r="V144" s="400" t="s">
        <v>136</v>
      </c>
      <c r="W144" s="400" t="s">
        <v>136</v>
      </c>
      <c r="X144" s="400" t="s">
        <v>136</v>
      </c>
      <c r="Y144" s="400" t="s">
        <v>136</v>
      </c>
      <c r="Z144" s="400" t="s">
        <v>136</v>
      </c>
      <c r="AA144" s="386">
        <v>195000</v>
      </c>
      <c r="AB144" s="400" t="s">
        <v>87</v>
      </c>
      <c r="AC144" s="400" t="s">
        <v>136</v>
      </c>
      <c r="AD144" s="386">
        <f>U144</f>
        <v>1105000</v>
      </c>
      <c r="AE144" s="400" t="s">
        <v>136</v>
      </c>
      <c r="AF144" s="400" t="s">
        <v>136</v>
      </c>
      <c r="AG144" s="404">
        <v>45717</v>
      </c>
      <c r="AH144" s="404">
        <v>45778</v>
      </c>
      <c r="AI144" s="270"/>
      <c r="AJ144" s="190"/>
      <c r="AK144" s="406"/>
      <c r="AL144" s="407"/>
    </row>
    <row r="145" spans="1:44" ht="48" x14ac:dyDescent="0.25">
      <c r="A145" s="401"/>
      <c r="B145" s="401"/>
      <c r="C145" s="401"/>
      <c r="D145" s="401"/>
      <c r="E145" s="392"/>
      <c r="F145" s="401"/>
      <c r="G145" s="401"/>
      <c r="H145" s="401"/>
      <c r="I145" s="120" t="s">
        <v>359</v>
      </c>
      <c r="J145" s="120" t="s">
        <v>360</v>
      </c>
      <c r="K145" s="120" t="s">
        <v>361</v>
      </c>
      <c r="L145" s="120">
        <v>1</v>
      </c>
      <c r="M145" s="401"/>
      <c r="N145" s="401"/>
      <c r="O145" s="401"/>
      <c r="P145" s="401"/>
      <c r="Q145" s="401"/>
      <c r="R145" s="401"/>
      <c r="S145" s="403"/>
      <c r="T145" s="409"/>
      <c r="U145" s="387"/>
      <c r="V145" s="401"/>
      <c r="W145" s="401"/>
      <c r="X145" s="401"/>
      <c r="Y145" s="401"/>
      <c r="Z145" s="401"/>
      <c r="AA145" s="387"/>
      <c r="AB145" s="401"/>
      <c r="AC145" s="401"/>
      <c r="AD145" s="387"/>
      <c r="AE145" s="401"/>
      <c r="AF145" s="401"/>
      <c r="AG145" s="405"/>
      <c r="AH145" s="405"/>
      <c r="AI145" s="392"/>
      <c r="AJ145" s="190"/>
      <c r="AK145" s="406"/>
      <c r="AL145" s="407"/>
    </row>
    <row r="146" spans="1:44" ht="36" x14ac:dyDescent="0.25">
      <c r="A146" s="401"/>
      <c r="B146" s="401"/>
      <c r="C146" s="401"/>
      <c r="D146" s="401"/>
      <c r="E146" s="392"/>
      <c r="F146" s="401"/>
      <c r="G146" s="401"/>
      <c r="H146" s="401"/>
      <c r="I146" s="111" t="s">
        <v>627</v>
      </c>
      <c r="J146" s="111" t="s">
        <v>642</v>
      </c>
      <c r="K146" s="111" t="s">
        <v>629</v>
      </c>
      <c r="L146" s="197">
        <v>280000</v>
      </c>
      <c r="M146" s="401"/>
      <c r="N146" s="401"/>
      <c r="O146" s="401"/>
      <c r="P146" s="401"/>
      <c r="Q146" s="401"/>
      <c r="R146" s="401"/>
      <c r="S146" s="403"/>
      <c r="T146" s="409"/>
      <c r="U146" s="387"/>
      <c r="V146" s="401"/>
      <c r="W146" s="401"/>
      <c r="X146" s="401"/>
      <c r="Y146" s="401"/>
      <c r="Z146" s="401"/>
      <c r="AA146" s="387"/>
      <c r="AB146" s="401"/>
      <c r="AC146" s="401"/>
      <c r="AD146" s="387"/>
      <c r="AE146" s="401"/>
      <c r="AF146" s="401"/>
      <c r="AG146" s="405"/>
      <c r="AH146" s="405"/>
      <c r="AI146" s="392"/>
      <c r="AJ146" s="190"/>
      <c r="AK146" s="406"/>
      <c r="AL146" s="407"/>
    </row>
    <row r="147" spans="1:44" ht="48" x14ac:dyDescent="0.25">
      <c r="A147" s="397" t="s">
        <v>699</v>
      </c>
      <c r="B147" s="397" t="s">
        <v>700</v>
      </c>
      <c r="C147" s="397" t="s">
        <v>624</v>
      </c>
      <c r="D147" s="397" t="s">
        <v>596</v>
      </c>
      <c r="E147" s="381" t="s">
        <v>703</v>
      </c>
      <c r="F147" s="397" t="s">
        <v>598</v>
      </c>
      <c r="G147" s="397" t="s">
        <v>79</v>
      </c>
      <c r="H147" s="397" t="s">
        <v>79</v>
      </c>
      <c r="I147" s="120" t="s">
        <v>359</v>
      </c>
      <c r="J147" s="120" t="s">
        <v>360</v>
      </c>
      <c r="K147" s="120" t="s">
        <v>361</v>
      </c>
      <c r="L147" s="120">
        <v>1</v>
      </c>
      <c r="M147" s="397" t="s">
        <v>82</v>
      </c>
      <c r="N147" s="397" t="s">
        <v>684</v>
      </c>
      <c r="O147" s="397" t="s">
        <v>357</v>
      </c>
      <c r="P147" s="397" t="s">
        <v>85</v>
      </c>
      <c r="Q147" s="397" t="s">
        <v>134</v>
      </c>
      <c r="R147" s="397" t="s">
        <v>135</v>
      </c>
      <c r="S147" s="399">
        <f>T147</f>
        <v>1275000</v>
      </c>
      <c r="T147" s="396">
        <v>1275000</v>
      </c>
      <c r="U147" s="375">
        <f>T147</f>
        <v>1275000</v>
      </c>
      <c r="V147" s="397" t="s">
        <v>136</v>
      </c>
      <c r="W147" s="397" t="s">
        <v>136</v>
      </c>
      <c r="X147" s="397" t="s">
        <v>136</v>
      </c>
      <c r="Y147" s="397" t="s">
        <v>136</v>
      </c>
      <c r="Z147" s="397" t="s">
        <v>136</v>
      </c>
      <c r="AA147" s="375">
        <v>225000</v>
      </c>
      <c r="AB147" s="397" t="s">
        <v>87</v>
      </c>
      <c r="AC147" s="397" t="s">
        <v>136</v>
      </c>
      <c r="AD147" s="375">
        <f>U147</f>
        <v>1275000</v>
      </c>
      <c r="AE147" s="397" t="s">
        <v>136</v>
      </c>
      <c r="AF147" s="397" t="s">
        <v>136</v>
      </c>
      <c r="AG147" s="398">
        <v>45809</v>
      </c>
      <c r="AH147" s="398">
        <v>45870</v>
      </c>
      <c r="AI147" s="381"/>
    </row>
    <row r="148" spans="1:44" ht="96" x14ac:dyDescent="0.25">
      <c r="A148" s="397"/>
      <c r="B148" s="397"/>
      <c r="C148" s="397"/>
      <c r="D148" s="397"/>
      <c r="E148" s="381"/>
      <c r="F148" s="397"/>
      <c r="G148" s="397"/>
      <c r="H148" s="397"/>
      <c r="I148" s="120" t="s">
        <v>599</v>
      </c>
      <c r="J148" s="120" t="s">
        <v>600</v>
      </c>
      <c r="K148" s="120" t="s">
        <v>601</v>
      </c>
      <c r="L148" s="120">
        <v>1</v>
      </c>
      <c r="M148" s="397"/>
      <c r="N148" s="397"/>
      <c r="O148" s="397"/>
      <c r="P148" s="397"/>
      <c r="Q148" s="397"/>
      <c r="R148" s="397"/>
      <c r="S148" s="399"/>
      <c r="T148" s="396"/>
      <c r="U148" s="375"/>
      <c r="V148" s="397"/>
      <c r="W148" s="397"/>
      <c r="X148" s="397"/>
      <c r="Y148" s="397"/>
      <c r="Z148" s="397"/>
      <c r="AA148" s="375"/>
      <c r="AB148" s="397"/>
      <c r="AC148" s="397"/>
      <c r="AD148" s="375"/>
      <c r="AE148" s="397"/>
      <c r="AF148" s="397"/>
      <c r="AG148" s="398"/>
      <c r="AH148" s="398"/>
      <c r="AI148" s="381"/>
    </row>
    <row r="149" spans="1:44" ht="36" x14ac:dyDescent="0.25">
      <c r="A149" s="397"/>
      <c r="B149" s="397"/>
      <c r="C149" s="397"/>
      <c r="D149" s="397"/>
      <c r="E149" s="381"/>
      <c r="F149" s="397"/>
      <c r="G149" s="397"/>
      <c r="H149" s="397"/>
      <c r="I149" s="120" t="s">
        <v>627</v>
      </c>
      <c r="J149" s="120" t="s">
        <v>642</v>
      </c>
      <c r="K149" s="120" t="s">
        <v>629</v>
      </c>
      <c r="L149" s="121">
        <v>10000</v>
      </c>
      <c r="M149" s="397"/>
      <c r="N149" s="397"/>
      <c r="O149" s="397"/>
      <c r="P149" s="397"/>
      <c r="Q149" s="397"/>
      <c r="R149" s="397"/>
      <c r="S149" s="399"/>
      <c r="T149" s="396"/>
      <c r="U149" s="375"/>
      <c r="V149" s="397"/>
      <c r="W149" s="397"/>
      <c r="X149" s="397"/>
      <c r="Y149" s="397"/>
      <c r="Z149" s="397"/>
      <c r="AA149" s="375"/>
      <c r="AB149" s="397"/>
      <c r="AC149" s="397"/>
      <c r="AD149" s="375"/>
      <c r="AE149" s="397"/>
      <c r="AF149" s="397"/>
      <c r="AG149" s="398"/>
      <c r="AH149" s="398"/>
      <c r="AI149" s="381"/>
    </row>
    <row r="150" spans="1:44" ht="48" customHeight="1" x14ac:dyDescent="0.25">
      <c r="A150" s="381" t="s">
        <v>704</v>
      </c>
      <c r="B150" s="381" t="s">
        <v>705</v>
      </c>
      <c r="C150" s="270" t="s">
        <v>706</v>
      </c>
      <c r="D150" s="270" t="s">
        <v>351</v>
      </c>
      <c r="E150" s="381" t="s">
        <v>707</v>
      </c>
      <c r="F150" s="381" t="s">
        <v>598</v>
      </c>
      <c r="G150" s="381" t="s">
        <v>79</v>
      </c>
      <c r="H150" s="381" t="s">
        <v>79</v>
      </c>
      <c r="I150" s="270" t="s">
        <v>359</v>
      </c>
      <c r="J150" s="270" t="s">
        <v>360</v>
      </c>
      <c r="K150" s="270" t="s">
        <v>361</v>
      </c>
      <c r="L150" s="270">
        <v>1</v>
      </c>
      <c r="M150" s="381" t="s">
        <v>82</v>
      </c>
      <c r="N150" s="381" t="s">
        <v>708</v>
      </c>
      <c r="O150" s="381" t="s">
        <v>357</v>
      </c>
      <c r="P150" s="381" t="s">
        <v>85</v>
      </c>
      <c r="Q150" s="381" t="s">
        <v>134</v>
      </c>
      <c r="R150" s="381" t="s">
        <v>135</v>
      </c>
      <c r="S150" s="396" t="s">
        <v>709</v>
      </c>
      <c r="T150" s="396" t="s">
        <v>709</v>
      </c>
      <c r="U150" s="396" t="s">
        <v>709</v>
      </c>
      <c r="V150" s="381" t="s">
        <v>136</v>
      </c>
      <c r="W150" s="381" t="s">
        <v>136</v>
      </c>
      <c r="X150" s="381" t="s">
        <v>136</v>
      </c>
      <c r="Y150" s="381" t="s">
        <v>136</v>
      </c>
      <c r="Z150" s="381" t="s">
        <v>136</v>
      </c>
      <c r="AA150" s="375">
        <v>270000</v>
      </c>
      <c r="AB150" s="381" t="s">
        <v>87</v>
      </c>
      <c r="AC150" s="381" t="s">
        <v>136</v>
      </c>
      <c r="AD150" s="375" t="str">
        <f>U150</f>
        <v>1 530 
000</v>
      </c>
      <c r="AE150" s="381" t="s">
        <v>136</v>
      </c>
      <c r="AF150" s="381" t="s">
        <v>136</v>
      </c>
      <c r="AG150" s="376">
        <v>45627</v>
      </c>
      <c r="AH150" s="376">
        <v>45689</v>
      </c>
      <c r="AI150" s="381"/>
    </row>
    <row r="151" spans="1:44" ht="34.5" customHeight="1" x14ac:dyDescent="0.25">
      <c r="A151" s="381"/>
      <c r="B151" s="381"/>
      <c r="C151" s="392"/>
      <c r="D151" s="392"/>
      <c r="E151" s="381"/>
      <c r="F151" s="381"/>
      <c r="G151" s="381"/>
      <c r="H151" s="381"/>
      <c r="I151" s="271"/>
      <c r="J151" s="271" t="s">
        <v>360</v>
      </c>
      <c r="K151" s="271" t="s">
        <v>361</v>
      </c>
      <c r="L151" s="271">
        <v>1</v>
      </c>
      <c r="M151" s="381"/>
      <c r="N151" s="381"/>
      <c r="O151" s="381"/>
      <c r="P151" s="381"/>
      <c r="Q151" s="381"/>
      <c r="R151" s="381"/>
      <c r="S151" s="375"/>
      <c r="T151" s="375"/>
      <c r="U151" s="375"/>
      <c r="V151" s="381"/>
      <c r="W151" s="381"/>
      <c r="X151" s="381"/>
      <c r="Y151" s="381"/>
      <c r="Z151" s="381"/>
      <c r="AA151" s="375"/>
      <c r="AB151" s="381"/>
      <c r="AC151" s="381"/>
      <c r="AD151" s="375"/>
      <c r="AE151" s="381"/>
      <c r="AF151" s="381"/>
      <c r="AG151" s="376"/>
      <c r="AH151" s="376"/>
      <c r="AI151" s="381"/>
    </row>
    <row r="152" spans="1:44" ht="80.25" customHeight="1" x14ac:dyDescent="0.25">
      <c r="A152" s="381"/>
      <c r="B152" s="381"/>
      <c r="C152" s="271"/>
      <c r="D152" s="271"/>
      <c r="E152" s="381"/>
      <c r="F152" s="381"/>
      <c r="G152" s="381"/>
      <c r="H152" s="381"/>
      <c r="I152" s="120" t="s">
        <v>710</v>
      </c>
      <c r="J152" s="120" t="s">
        <v>363</v>
      </c>
      <c r="K152" s="120" t="s">
        <v>606</v>
      </c>
      <c r="L152" s="188">
        <v>50000</v>
      </c>
      <c r="M152" s="381"/>
      <c r="N152" s="381"/>
      <c r="O152" s="381"/>
      <c r="P152" s="381"/>
      <c r="Q152" s="381"/>
      <c r="R152" s="381"/>
      <c r="S152" s="375"/>
      <c r="T152" s="375"/>
      <c r="U152" s="375"/>
      <c r="V152" s="381"/>
      <c r="W152" s="381"/>
      <c r="X152" s="381"/>
      <c r="Y152" s="381"/>
      <c r="Z152" s="381"/>
      <c r="AA152" s="375"/>
      <c r="AB152" s="381"/>
      <c r="AC152" s="381"/>
      <c r="AD152" s="375"/>
      <c r="AE152" s="381"/>
      <c r="AF152" s="381"/>
      <c r="AG152" s="376"/>
      <c r="AH152" s="376"/>
      <c r="AI152" s="381"/>
    </row>
    <row r="153" spans="1:44" ht="69" customHeight="1" x14ac:dyDescent="0.25">
      <c r="A153" s="381" t="s">
        <v>711</v>
      </c>
      <c r="B153" s="381" t="s">
        <v>712</v>
      </c>
      <c r="C153" s="270" t="s">
        <v>706</v>
      </c>
      <c r="D153" s="270" t="s">
        <v>351</v>
      </c>
      <c r="E153" s="381" t="s">
        <v>713</v>
      </c>
      <c r="F153" s="381" t="s">
        <v>598</v>
      </c>
      <c r="G153" s="381" t="s">
        <v>79</v>
      </c>
      <c r="H153" s="381" t="s">
        <v>79</v>
      </c>
      <c r="I153" s="120" t="s">
        <v>714</v>
      </c>
      <c r="J153" s="120" t="s">
        <v>363</v>
      </c>
      <c r="K153" s="120" t="s">
        <v>606</v>
      </c>
      <c r="L153" s="120">
        <v>800</v>
      </c>
      <c r="M153" s="381" t="s">
        <v>82</v>
      </c>
      <c r="N153" s="381" t="s">
        <v>715</v>
      </c>
      <c r="O153" s="381" t="s">
        <v>357</v>
      </c>
      <c r="P153" s="381" t="s">
        <v>85</v>
      </c>
      <c r="Q153" s="381" t="s">
        <v>134</v>
      </c>
      <c r="R153" s="381" t="s">
        <v>135</v>
      </c>
      <c r="S153" s="375">
        <v>500000</v>
      </c>
      <c r="T153" s="375">
        <v>500000</v>
      </c>
      <c r="U153" s="375">
        <v>500000</v>
      </c>
      <c r="V153" s="381" t="s">
        <v>136</v>
      </c>
      <c r="W153" s="381" t="s">
        <v>136</v>
      </c>
      <c r="X153" s="381" t="s">
        <v>136</v>
      </c>
      <c r="Y153" s="381" t="s">
        <v>136</v>
      </c>
      <c r="Z153" s="381" t="s">
        <v>136</v>
      </c>
      <c r="AA153" s="375">
        <v>88236</v>
      </c>
      <c r="AB153" s="381" t="s">
        <v>87</v>
      </c>
      <c r="AC153" s="381" t="s">
        <v>136</v>
      </c>
      <c r="AD153" s="375">
        <f>U153</f>
        <v>500000</v>
      </c>
      <c r="AE153" s="381" t="s">
        <v>136</v>
      </c>
      <c r="AF153" s="381" t="s">
        <v>136</v>
      </c>
      <c r="AG153" s="376">
        <v>45901</v>
      </c>
      <c r="AH153" s="376">
        <v>45962</v>
      </c>
      <c r="AI153" s="381"/>
    </row>
    <row r="154" spans="1:44" ht="144" x14ac:dyDescent="0.25">
      <c r="A154" s="381"/>
      <c r="B154" s="381"/>
      <c r="C154" s="392"/>
      <c r="D154" s="392"/>
      <c r="E154" s="381"/>
      <c r="F154" s="381"/>
      <c r="G154" s="381"/>
      <c r="H154" s="381"/>
      <c r="I154" s="120" t="s">
        <v>716</v>
      </c>
      <c r="J154" s="120" t="s">
        <v>355</v>
      </c>
      <c r="K154" s="120" t="s">
        <v>629</v>
      </c>
      <c r="L154" s="120">
        <v>120</v>
      </c>
      <c r="M154" s="381"/>
      <c r="N154" s="381"/>
      <c r="O154" s="381"/>
      <c r="P154" s="381"/>
      <c r="Q154" s="381"/>
      <c r="R154" s="381"/>
      <c r="S154" s="375"/>
      <c r="T154" s="375"/>
      <c r="U154" s="375"/>
      <c r="V154" s="381"/>
      <c r="W154" s="381"/>
      <c r="X154" s="381"/>
      <c r="Y154" s="381"/>
      <c r="Z154" s="381"/>
      <c r="AA154" s="375"/>
      <c r="AB154" s="381"/>
      <c r="AC154" s="381"/>
      <c r="AD154" s="375"/>
      <c r="AE154" s="381"/>
      <c r="AF154" s="381"/>
      <c r="AG154" s="376"/>
      <c r="AH154" s="376"/>
      <c r="AI154" s="381"/>
    </row>
    <row r="155" spans="1:44" ht="48" x14ac:dyDescent="0.25">
      <c r="A155" s="381"/>
      <c r="B155" s="381"/>
      <c r="C155" s="271"/>
      <c r="D155" s="271"/>
      <c r="E155" s="381"/>
      <c r="F155" s="381"/>
      <c r="G155" s="381"/>
      <c r="H155" s="381"/>
      <c r="I155" s="120" t="s">
        <v>359</v>
      </c>
      <c r="J155" s="120" t="s">
        <v>360</v>
      </c>
      <c r="K155" s="120" t="s">
        <v>361</v>
      </c>
      <c r="L155" s="120">
        <v>1</v>
      </c>
      <c r="M155" s="381"/>
      <c r="N155" s="381"/>
      <c r="O155" s="381"/>
      <c r="P155" s="381"/>
      <c r="Q155" s="381"/>
      <c r="R155" s="381"/>
      <c r="S155" s="375"/>
      <c r="T155" s="375"/>
      <c r="U155" s="375"/>
      <c r="V155" s="381"/>
      <c r="W155" s="381"/>
      <c r="X155" s="381"/>
      <c r="Y155" s="381"/>
      <c r="Z155" s="381"/>
      <c r="AA155" s="375"/>
      <c r="AB155" s="381"/>
      <c r="AC155" s="381"/>
      <c r="AD155" s="375"/>
      <c r="AE155" s="381"/>
      <c r="AF155" s="381"/>
      <c r="AG155" s="376"/>
      <c r="AH155" s="376"/>
      <c r="AI155" s="381"/>
    </row>
    <row r="156" spans="1:44" ht="96" x14ac:dyDescent="0.25">
      <c r="A156" s="393" t="s">
        <v>720</v>
      </c>
      <c r="B156" s="270" t="s">
        <v>721</v>
      </c>
      <c r="C156" s="270" t="s">
        <v>624</v>
      </c>
      <c r="D156" s="270" t="s">
        <v>596</v>
      </c>
      <c r="E156" s="270" t="s">
        <v>635</v>
      </c>
      <c r="F156" s="270" t="s">
        <v>598</v>
      </c>
      <c r="G156" s="270" t="s">
        <v>79</v>
      </c>
      <c r="H156" s="270" t="s">
        <v>79</v>
      </c>
      <c r="I156" s="120" t="s">
        <v>599</v>
      </c>
      <c r="J156" s="120" t="s">
        <v>600</v>
      </c>
      <c r="K156" s="120" t="s">
        <v>601</v>
      </c>
      <c r="L156" s="120">
        <v>8.9915000000000003</v>
      </c>
      <c r="M156" s="270" t="s">
        <v>82</v>
      </c>
      <c r="N156" s="270" t="s">
        <v>636</v>
      </c>
      <c r="O156" s="386" t="s">
        <v>357</v>
      </c>
      <c r="P156" s="386" t="s">
        <v>85</v>
      </c>
      <c r="Q156" s="386" t="s">
        <v>134</v>
      </c>
      <c r="R156" s="386" t="s">
        <v>135</v>
      </c>
      <c r="S156" s="386">
        <f>T156</f>
        <v>1275000</v>
      </c>
      <c r="T156" s="386">
        <v>1275000</v>
      </c>
      <c r="U156" s="386">
        <f>T156</f>
        <v>1275000</v>
      </c>
      <c r="V156" s="386" t="s">
        <v>136</v>
      </c>
      <c r="W156" s="386" t="s">
        <v>136</v>
      </c>
      <c r="X156" s="386" t="s">
        <v>136</v>
      </c>
      <c r="Y156" s="386" t="s">
        <v>136</v>
      </c>
      <c r="Z156" s="386" t="s">
        <v>136</v>
      </c>
      <c r="AA156" s="386">
        <v>225000</v>
      </c>
      <c r="AB156" s="386" t="s">
        <v>87</v>
      </c>
      <c r="AC156" s="386" t="s">
        <v>136</v>
      </c>
      <c r="AD156" s="386">
        <f>U156</f>
        <v>1275000</v>
      </c>
      <c r="AE156" s="386" t="s">
        <v>136</v>
      </c>
      <c r="AF156" s="386" t="s">
        <v>136</v>
      </c>
      <c r="AG156" s="389">
        <v>45658</v>
      </c>
      <c r="AH156" s="383">
        <v>45719</v>
      </c>
      <c r="AI156" s="381"/>
    </row>
    <row r="157" spans="1:44" ht="24" customHeight="1" x14ac:dyDescent="0.25">
      <c r="A157" s="394"/>
      <c r="B157" s="392"/>
      <c r="C157" s="392"/>
      <c r="D157" s="392"/>
      <c r="E157" s="392"/>
      <c r="F157" s="392"/>
      <c r="G157" s="392"/>
      <c r="H157" s="392"/>
      <c r="I157" s="270" t="s">
        <v>359</v>
      </c>
      <c r="J157" s="270" t="s">
        <v>360</v>
      </c>
      <c r="K157" s="270" t="s">
        <v>361</v>
      </c>
      <c r="L157" s="270">
        <v>1</v>
      </c>
      <c r="M157" s="392"/>
      <c r="N157" s="392"/>
      <c r="O157" s="387"/>
      <c r="P157" s="387"/>
      <c r="Q157" s="387"/>
      <c r="R157" s="387"/>
      <c r="S157" s="387"/>
      <c r="T157" s="387"/>
      <c r="U157" s="387"/>
      <c r="V157" s="387"/>
      <c r="W157" s="387"/>
      <c r="X157" s="387"/>
      <c r="Y157" s="387"/>
      <c r="Z157" s="387"/>
      <c r="AA157" s="387"/>
      <c r="AB157" s="387"/>
      <c r="AC157" s="387"/>
      <c r="AD157" s="387"/>
      <c r="AE157" s="387"/>
      <c r="AF157" s="387"/>
      <c r="AG157" s="390"/>
      <c r="AH157" s="384"/>
      <c r="AI157" s="381"/>
    </row>
    <row r="158" spans="1:44" ht="36" customHeight="1" x14ac:dyDescent="0.25">
      <c r="A158" s="394"/>
      <c r="B158" s="392"/>
      <c r="C158" s="392"/>
      <c r="D158" s="392"/>
      <c r="E158" s="392"/>
      <c r="F158" s="392"/>
      <c r="G158" s="392"/>
      <c r="H158" s="392"/>
      <c r="I158" s="271"/>
      <c r="J158" s="271"/>
      <c r="K158" s="271"/>
      <c r="L158" s="271"/>
      <c r="M158" s="392"/>
      <c r="N158" s="392"/>
      <c r="O158" s="387"/>
      <c r="P158" s="387"/>
      <c r="Q158" s="387"/>
      <c r="R158" s="387"/>
      <c r="S158" s="387"/>
      <c r="T158" s="387"/>
      <c r="U158" s="387"/>
      <c r="V158" s="387"/>
      <c r="W158" s="387"/>
      <c r="X158" s="387"/>
      <c r="Y158" s="387"/>
      <c r="Z158" s="387"/>
      <c r="AA158" s="387"/>
      <c r="AB158" s="387"/>
      <c r="AC158" s="387"/>
      <c r="AD158" s="387"/>
      <c r="AE158" s="387"/>
      <c r="AF158" s="387"/>
      <c r="AG158" s="390"/>
      <c r="AH158" s="384"/>
      <c r="AI158" s="381"/>
    </row>
    <row r="159" spans="1:44" ht="72" customHeight="1" x14ac:dyDescent="0.25">
      <c r="A159" s="395"/>
      <c r="B159" s="271"/>
      <c r="C159" s="271"/>
      <c r="D159" s="271"/>
      <c r="E159" s="271"/>
      <c r="F159" s="271"/>
      <c r="G159" s="271"/>
      <c r="H159" s="271"/>
      <c r="I159" s="184" t="s">
        <v>637</v>
      </c>
      <c r="J159" s="184" t="s">
        <v>628</v>
      </c>
      <c r="K159" s="184" t="s">
        <v>448</v>
      </c>
      <c r="L159" s="199">
        <v>89915</v>
      </c>
      <c r="M159" s="271"/>
      <c r="N159" s="271"/>
      <c r="O159" s="388"/>
      <c r="P159" s="388"/>
      <c r="Q159" s="388"/>
      <c r="R159" s="388"/>
      <c r="S159" s="388"/>
      <c r="T159" s="388"/>
      <c r="U159" s="388"/>
      <c r="V159" s="388"/>
      <c r="W159" s="388"/>
      <c r="X159" s="388"/>
      <c r="Y159" s="388"/>
      <c r="Z159" s="388"/>
      <c r="AA159" s="388"/>
      <c r="AB159" s="388"/>
      <c r="AC159" s="388"/>
      <c r="AD159" s="388"/>
      <c r="AE159" s="388"/>
      <c r="AF159" s="388"/>
      <c r="AG159" s="391"/>
      <c r="AH159" s="385"/>
      <c r="AI159" s="381"/>
      <c r="AJ159" s="191"/>
      <c r="AK159" s="191"/>
      <c r="AL159" s="191"/>
      <c r="AM159" s="191"/>
      <c r="AN159" s="191"/>
      <c r="AO159" s="191"/>
      <c r="AP159" s="191"/>
      <c r="AQ159" s="191"/>
    </row>
    <row r="160" spans="1:44" ht="72" customHeight="1" x14ac:dyDescent="0.25">
      <c r="A160" s="382" t="s">
        <v>755</v>
      </c>
      <c r="B160" s="378" t="s">
        <v>756</v>
      </c>
      <c r="C160" s="378" t="s">
        <v>624</v>
      </c>
      <c r="D160" s="378" t="s">
        <v>596</v>
      </c>
      <c r="E160" s="378" t="s">
        <v>649</v>
      </c>
      <c r="F160" s="378" t="s">
        <v>598</v>
      </c>
      <c r="G160" s="378"/>
      <c r="H160" s="378"/>
      <c r="I160" s="120" t="s">
        <v>627</v>
      </c>
      <c r="J160" s="120" t="s">
        <v>642</v>
      </c>
      <c r="K160" s="120" t="s">
        <v>629</v>
      </c>
      <c r="L160" s="188">
        <v>63900</v>
      </c>
      <c r="M160" s="381" t="s">
        <v>82</v>
      </c>
      <c r="N160" s="381" t="s">
        <v>636</v>
      </c>
      <c r="O160" s="375" t="s">
        <v>357</v>
      </c>
      <c r="P160" s="375" t="s">
        <v>85</v>
      </c>
      <c r="Q160" s="375" t="s">
        <v>134</v>
      </c>
      <c r="R160" s="375" t="s">
        <v>135</v>
      </c>
      <c r="S160" s="375">
        <f>T160</f>
        <v>223658</v>
      </c>
      <c r="T160" s="375">
        <v>223658</v>
      </c>
      <c r="U160" s="375">
        <f>T160</f>
        <v>223658</v>
      </c>
      <c r="V160" s="375" t="s">
        <v>136</v>
      </c>
      <c r="W160" s="375" t="s">
        <v>136</v>
      </c>
      <c r="X160" s="375" t="s">
        <v>136</v>
      </c>
      <c r="Y160" s="375" t="s">
        <v>136</v>
      </c>
      <c r="Z160" s="375" t="s">
        <v>136</v>
      </c>
      <c r="AA160" s="375">
        <v>39470</v>
      </c>
      <c r="AB160" s="375" t="s">
        <v>87</v>
      </c>
      <c r="AC160" s="375" t="s">
        <v>136</v>
      </c>
      <c r="AD160" s="375">
        <f>U160</f>
        <v>223658</v>
      </c>
      <c r="AE160" s="375" t="s">
        <v>136</v>
      </c>
      <c r="AF160" s="375" t="s">
        <v>136</v>
      </c>
      <c r="AG160" s="376">
        <v>45901</v>
      </c>
      <c r="AH160" s="377">
        <v>45962</v>
      </c>
      <c r="AI160" s="200"/>
      <c r="AJ160" s="190"/>
      <c r="AK160" s="191"/>
      <c r="AL160" s="191"/>
      <c r="AM160" s="191"/>
      <c r="AN160" s="191"/>
      <c r="AO160" s="191"/>
      <c r="AP160" s="191"/>
      <c r="AQ160" s="191"/>
      <c r="AR160" s="191"/>
    </row>
    <row r="161" spans="1:44" ht="72" customHeight="1" x14ac:dyDescent="0.25">
      <c r="A161" s="382"/>
      <c r="B161" s="379"/>
      <c r="C161" s="379"/>
      <c r="D161" s="379"/>
      <c r="E161" s="379"/>
      <c r="F161" s="379"/>
      <c r="G161" s="379"/>
      <c r="H161" s="379"/>
      <c r="I161" s="120" t="s">
        <v>599</v>
      </c>
      <c r="J161" s="120" t="s">
        <v>600</v>
      </c>
      <c r="K161" s="120" t="s">
        <v>601</v>
      </c>
      <c r="L161" s="188">
        <v>6</v>
      </c>
      <c r="M161" s="381"/>
      <c r="N161" s="381"/>
      <c r="O161" s="375"/>
      <c r="P161" s="375"/>
      <c r="Q161" s="375"/>
      <c r="R161" s="375"/>
      <c r="S161" s="375"/>
      <c r="T161" s="375"/>
      <c r="U161" s="375"/>
      <c r="V161" s="375"/>
      <c r="W161" s="375"/>
      <c r="X161" s="375"/>
      <c r="Y161" s="375"/>
      <c r="Z161" s="375"/>
      <c r="AA161" s="375"/>
      <c r="AB161" s="375"/>
      <c r="AC161" s="375"/>
      <c r="AD161" s="375"/>
      <c r="AE161" s="375"/>
      <c r="AF161" s="375"/>
      <c r="AG161" s="376">
        <v>45901</v>
      </c>
      <c r="AH161" s="377">
        <v>45962</v>
      </c>
      <c r="AI161" s="200"/>
      <c r="AJ161" s="190"/>
      <c r="AK161" s="191"/>
      <c r="AL161" s="191"/>
      <c r="AM161" s="191"/>
      <c r="AN161" s="191"/>
      <c r="AO161" s="191"/>
      <c r="AP161" s="191"/>
      <c r="AQ161" s="191"/>
      <c r="AR161" s="191"/>
    </row>
    <row r="162" spans="1:44" ht="48" x14ac:dyDescent="0.25">
      <c r="A162" s="382"/>
      <c r="B162" s="380"/>
      <c r="C162" s="380"/>
      <c r="D162" s="380"/>
      <c r="E162" s="380"/>
      <c r="F162" s="380"/>
      <c r="G162" s="380"/>
      <c r="H162" s="380"/>
      <c r="I162" s="120" t="s">
        <v>359</v>
      </c>
      <c r="J162" s="120" t="s">
        <v>360</v>
      </c>
      <c r="K162" s="120" t="s">
        <v>361</v>
      </c>
      <c r="L162" s="120">
        <v>1</v>
      </c>
      <c r="M162" s="381"/>
      <c r="N162" s="381"/>
      <c r="O162" s="375"/>
      <c r="P162" s="375"/>
      <c r="Q162" s="375"/>
      <c r="R162" s="375"/>
      <c r="S162" s="375"/>
      <c r="T162" s="375"/>
      <c r="U162" s="375"/>
      <c r="V162" s="375"/>
      <c r="W162" s="375"/>
      <c r="X162" s="375"/>
      <c r="Y162" s="375"/>
      <c r="Z162" s="375"/>
      <c r="AA162" s="375"/>
      <c r="AB162" s="375"/>
      <c r="AC162" s="375"/>
      <c r="AD162" s="375"/>
      <c r="AE162" s="375"/>
      <c r="AF162" s="375"/>
      <c r="AG162" s="376"/>
      <c r="AH162" s="377"/>
      <c r="AI162" s="200"/>
      <c r="AJ162" s="190"/>
      <c r="AK162" s="191"/>
      <c r="AL162" s="191"/>
      <c r="AM162" s="191"/>
      <c r="AN162" s="191"/>
      <c r="AO162" s="191"/>
      <c r="AP162" s="191"/>
      <c r="AQ162" s="191"/>
      <c r="AR162" s="191"/>
    </row>
    <row r="165" spans="1:44" x14ac:dyDescent="0.25">
      <c r="A165" s="193" t="s">
        <v>23</v>
      </c>
      <c r="B165" s="14"/>
      <c r="C165" s="14"/>
      <c r="D165" s="14"/>
      <c r="E165" s="14"/>
      <c r="F165" s="14"/>
      <c r="G165" s="14"/>
      <c r="H165" s="14"/>
      <c r="I165" s="14"/>
      <c r="J165" s="14"/>
      <c r="K165" s="14"/>
      <c r="L165" s="14"/>
      <c r="M165" s="14"/>
      <c r="N165" s="14"/>
      <c r="O165" s="14"/>
      <c r="P165" s="14"/>
      <c r="Q165" s="14"/>
      <c r="R165" s="14"/>
      <c r="S165" s="14"/>
      <c r="T165" s="14"/>
      <c r="U165" s="14"/>
      <c r="V165" s="14"/>
      <c r="W165" s="14"/>
      <c r="X165" s="14"/>
      <c r="Y165" s="14"/>
      <c r="Z165" s="14"/>
      <c r="AA165" s="14"/>
      <c r="AB165" s="14"/>
      <c r="AC165" s="14"/>
      <c r="AD165" s="14"/>
      <c r="AE165" s="14"/>
      <c r="AF165" s="14"/>
      <c r="AG165" s="14"/>
      <c r="AH165" s="14"/>
      <c r="AI165" s="14"/>
    </row>
    <row r="166" spans="1:44" x14ac:dyDescent="0.25">
      <c r="A166" s="14" t="s">
        <v>73</v>
      </c>
      <c r="B166" s="14"/>
      <c r="C166" s="14"/>
      <c r="D166" s="14"/>
      <c r="E166" s="14"/>
      <c r="F166" s="14"/>
      <c r="G166" s="14"/>
      <c r="H166" s="14"/>
      <c r="I166" s="14"/>
      <c r="J166" s="14"/>
      <c r="K166" s="14"/>
      <c r="L166" s="14"/>
      <c r="M166" s="14"/>
      <c r="N166" s="14"/>
      <c r="O166" s="14"/>
      <c r="P166" s="14"/>
      <c r="Q166" s="14"/>
      <c r="R166" s="14"/>
      <c r="S166" s="14"/>
      <c r="T166" s="14"/>
      <c r="U166" s="14"/>
      <c r="V166" s="14"/>
      <c r="W166" s="14"/>
      <c r="X166" s="14"/>
      <c r="Y166" s="14"/>
      <c r="Z166" s="14"/>
      <c r="AA166" s="14"/>
      <c r="AB166" s="14"/>
      <c r="AC166" s="14"/>
      <c r="AD166" s="14"/>
      <c r="AE166" s="14"/>
      <c r="AF166" s="14"/>
      <c r="AG166" s="14"/>
      <c r="AH166" s="14"/>
      <c r="AI166" s="14"/>
    </row>
    <row r="167" spans="1:44" x14ac:dyDescent="0.25">
      <c r="A167" s="14" t="s">
        <v>74</v>
      </c>
      <c r="B167" s="14"/>
      <c r="C167" s="14"/>
      <c r="D167" s="14"/>
      <c r="E167" s="14"/>
      <c r="F167" s="14"/>
      <c r="G167" s="14"/>
      <c r="H167" s="14"/>
      <c r="I167" s="14"/>
      <c r="J167" s="14"/>
      <c r="K167" s="14"/>
      <c r="L167" s="14"/>
      <c r="M167" s="14"/>
      <c r="N167" s="14"/>
      <c r="O167" s="14"/>
      <c r="P167" s="14"/>
      <c r="Q167" s="14"/>
      <c r="R167" s="14"/>
      <c r="S167" s="14"/>
      <c r="T167" s="14"/>
      <c r="U167" s="14"/>
      <c r="V167" s="14"/>
      <c r="W167" s="14"/>
      <c r="X167" s="14"/>
      <c r="Y167" s="14"/>
      <c r="Z167" s="14"/>
      <c r="AA167" s="14"/>
      <c r="AB167" s="14"/>
      <c r="AC167" s="14"/>
      <c r="AD167" s="14"/>
      <c r="AE167" s="14"/>
      <c r="AF167" s="14"/>
      <c r="AG167" s="14"/>
      <c r="AH167" s="14"/>
      <c r="AI167" s="14"/>
    </row>
    <row r="168" spans="1:44" x14ac:dyDescent="0.25">
      <c r="A168" s="14"/>
      <c r="B168" s="14"/>
      <c r="C168" s="14"/>
      <c r="D168" s="14"/>
      <c r="E168" s="14"/>
      <c r="F168" s="14"/>
      <c r="G168" s="14"/>
      <c r="H168" s="14"/>
      <c r="I168" s="14"/>
      <c r="J168" s="14"/>
      <c r="K168" s="14"/>
      <c r="L168" s="14"/>
      <c r="M168" s="14"/>
      <c r="N168" s="14"/>
      <c r="O168" s="14"/>
      <c r="P168" s="14"/>
      <c r="Q168" s="14"/>
      <c r="R168" s="14"/>
      <c r="S168" s="14"/>
      <c r="T168" s="14"/>
      <c r="U168" s="14"/>
      <c r="V168" s="14"/>
      <c r="W168" s="14"/>
      <c r="X168" s="14"/>
      <c r="Y168" s="14"/>
      <c r="Z168" s="14"/>
      <c r="AA168" s="14"/>
      <c r="AB168" s="14"/>
      <c r="AC168" s="14"/>
      <c r="AD168" s="14"/>
      <c r="AE168" s="14"/>
      <c r="AF168" s="14"/>
      <c r="AG168" s="194"/>
      <c r="AH168" s="14"/>
      <c r="AI168" s="14"/>
    </row>
    <row r="169" spans="1:44" x14ac:dyDescent="0.25">
      <c r="A169" s="14"/>
      <c r="B169" s="14"/>
      <c r="C169" s="14"/>
      <c r="D169" s="14"/>
      <c r="E169" s="14"/>
      <c r="F169" s="14"/>
      <c r="G169" s="14"/>
      <c r="H169" s="14"/>
      <c r="I169" s="14"/>
      <c r="J169" s="14"/>
      <c r="K169" s="14"/>
      <c r="L169" s="14"/>
      <c r="M169" s="14"/>
      <c r="N169" s="14"/>
      <c r="O169" s="14"/>
      <c r="P169" s="14"/>
      <c r="Q169" s="14"/>
      <c r="R169" s="14"/>
      <c r="S169" s="14"/>
      <c r="T169" s="14"/>
      <c r="U169" s="14"/>
      <c r="V169" s="14"/>
      <c r="W169" s="14"/>
      <c r="X169" s="14"/>
      <c r="Y169" s="14"/>
      <c r="Z169" s="14"/>
      <c r="AA169" s="14"/>
      <c r="AB169" s="14"/>
      <c r="AC169" s="14"/>
      <c r="AD169" s="14"/>
      <c r="AE169" s="14"/>
      <c r="AF169" s="14"/>
      <c r="AH169" s="14"/>
      <c r="AI169" s="14"/>
    </row>
    <row r="170" spans="1:44" x14ac:dyDescent="0.25">
      <c r="A170" s="14"/>
      <c r="B170" s="14"/>
      <c r="C170" s="14"/>
      <c r="D170" s="14"/>
      <c r="E170" s="14"/>
      <c r="F170" s="14"/>
      <c r="G170" s="14"/>
      <c r="H170" s="14"/>
      <c r="I170" s="14"/>
      <c r="J170" s="14"/>
      <c r="K170" s="14"/>
      <c r="L170" s="14"/>
      <c r="M170" s="14"/>
      <c r="N170" s="14"/>
      <c r="O170" s="14"/>
      <c r="P170" s="14"/>
      <c r="Q170" s="14"/>
      <c r="R170" s="14"/>
      <c r="S170" s="14"/>
      <c r="T170" s="14"/>
      <c r="U170" s="14"/>
      <c r="V170" s="14"/>
      <c r="W170" s="14"/>
      <c r="X170" s="14"/>
      <c r="Y170" s="14"/>
      <c r="Z170" s="14"/>
      <c r="AA170" s="14"/>
      <c r="AB170" s="14"/>
      <c r="AC170" s="14"/>
      <c r="AD170" s="14"/>
      <c r="AE170" s="14"/>
      <c r="AF170" s="14"/>
      <c r="AH170" s="14"/>
      <c r="AI170" s="14"/>
    </row>
    <row r="171" spans="1:44" x14ac:dyDescent="0.25">
      <c r="A171" s="194" t="s">
        <v>24</v>
      </c>
      <c r="B171" s="194"/>
      <c r="C171" s="194"/>
      <c r="D171" s="194"/>
      <c r="E171" s="194"/>
      <c r="F171" s="194"/>
      <c r="G171" s="194"/>
      <c r="H171" s="194"/>
      <c r="I171" s="194"/>
      <c r="J171" s="194"/>
      <c r="K171" s="194"/>
      <c r="L171" s="194"/>
      <c r="M171" s="194"/>
      <c r="N171" s="194"/>
      <c r="O171" s="194"/>
      <c r="P171" s="194"/>
      <c r="Q171" s="194"/>
      <c r="R171" s="194"/>
      <c r="S171" s="194"/>
      <c r="T171" s="194"/>
      <c r="U171" s="194"/>
      <c r="V171" s="194"/>
      <c r="W171" s="194"/>
      <c r="X171" s="194"/>
      <c r="Y171" s="194"/>
      <c r="Z171" s="194"/>
      <c r="AA171" s="194"/>
      <c r="AB171" s="194"/>
      <c r="AC171" s="194"/>
      <c r="AD171" s="194"/>
      <c r="AE171" s="194"/>
      <c r="AF171" s="194"/>
      <c r="AH171" s="194"/>
      <c r="AI171" s="194"/>
    </row>
  </sheetData>
  <mergeCells count="1128">
    <mergeCell ref="A1:AH1"/>
    <mergeCell ref="A3:A4"/>
    <mergeCell ref="B3:B4"/>
    <mergeCell ref="C3:C4"/>
    <mergeCell ref="D3:D4"/>
    <mergeCell ref="E3:E4"/>
    <mergeCell ref="F3:F4"/>
    <mergeCell ref="G3:G4"/>
    <mergeCell ref="H3:H4"/>
    <mergeCell ref="I3:L3"/>
    <mergeCell ref="AF3:AF4"/>
    <mergeCell ref="AG3:AG4"/>
    <mergeCell ref="AH3:AH4"/>
    <mergeCell ref="AI3:AI4"/>
    <mergeCell ref="A6:A11"/>
    <mergeCell ref="B6:B11"/>
    <mergeCell ref="C6:C11"/>
    <mergeCell ref="D6:D11"/>
    <mergeCell ref="E6:E8"/>
    <mergeCell ref="F6:F11"/>
    <mergeCell ref="S3:S4"/>
    <mergeCell ref="T3:T4"/>
    <mergeCell ref="U3:Z3"/>
    <mergeCell ref="AA3:AA4"/>
    <mergeCell ref="AB3:AB4"/>
    <mergeCell ref="AC3:AE3"/>
    <mergeCell ref="M3:M4"/>
    <mergeCell ref="N3:N4"/>
    <mergeCell ref="O3:O4"/>
    <mergeCell ref="P3:P4"/>
    <mergeCell ref="Q3:Q4"/>
    <mergeCell ref="R3:R4"/>
    <mergeCell ref="AC9:AC11"/>
    <mergeCell ref="AD9:AD11"/>
    <mergeCell ref="AE9:AE11"/>
    <mergeCell ref="AF9:AF11"/>
    <mergeCell ref="W6:W8"/>
    <mergeCell ref="X6:X8"/>
    <mergeCell ref="Y6:Y8"/>
    <mergeCell ref="Z6:Z8"/>
    <mergeCell ref="AA6:AA8"/>
    <mergeCell ref="AB6:AB8"/>
    <mergeCell ref="Q6:Q8"/>
    <mergeCell ref="R6:R8"/>
    <mergeCell ref="S6:S11"/>
    <mergeCell ref="T6:T8"/>
    <mergeCell ref="U6:U8"/>
    <mergeCell ref="V6:V8"/>
    <mergeCell ref="G6:G11"/>
    <mergeCell ref="H6:H11"/>
    <mergeCell ref="M6:M8"/>
    <mergeCell ref="N6:N11"/>
    <mergeCell ref="O6:O8"/>
    <mergeCell ref="P6:P8"/>
    <mergeCell ref="M17:M18"/>
    <mergeCell ref="O17:O18"/>
    <mergeCell ref="P17:P18"/>
    <mergeCell ref="A12:A21"/>
    <mergeCell ref="B12:B21"/>
    <mergeCell ref="C12:C21"/>
    <mergeCell ref="D12:D21"/>
    <mergeCell ref="E12:E13"/>
    <mergeCell ref="F12:F21"/>
    <mergeCell ref="E17:E18"/>
    <mergeCell ref="W9:W11"/>
    <mergeCell ref="X9:X11"/>
    <mergeCell ref="Y9:Y11"/>
    <mergeCell ref="Z9:Z11"/>
    <mergeCell ref="AA9:AA11"/>
    <mergeCell ref="AB9:AB11"/>
    <mergeCell ref="AI6:AI11"/>
    <mergeCell ref="E9:E11"/>
    <mergeCell ref="M9:M11"/>
    <mergeCell ref="O9:O11"/>
    <mergeCell ref="P9:P11"/>
    <mergeCell ref="Q9:Q11"/>
    <mergeCell ref="R9:R11"/>
    <mergeCell ref="T9:T11"/>
    <mergeCell ref="U9:U11"/>
    <mergeCell ref="V9:V11"/>
    <mergeCell ref="AC6:AC8"/>
    <mergeCell ref="AD6:AD8"/>
    <mergeCell ref="AE6:AE8"/>
    <mergeCell ref="AF6:AF8"/>
    <mergeCell ref="AG6:AG11"/>
    <mergeCell ref="AH6:AH11"/>
    <mergeCell ref="AI12:AI21"/>
    <mergeCell ref="E14:E16"/>
    <mergeCell ref="M14:M16"/>
    <mergeCell ref="O14:O16"/>
    <mergeCell ref="P14:P16"/>
    <mergeCell ref="Q14:Q16"/>
    <mergeCell ref="R14:R16"/>
    <mergeCell ref="T14:T16"/>
    <mergeCell ref="U14:U16"/>
    <mergeCell ref="V14:V16"/>
    <mergeCell ref="AC12:AC13"/>
    <mergeCell ref="AD12:AD13"/>
    <mergeCell ref="AE12:AE13"/>
    <mergeCell ref="AF12:AF13"/>
    <mergeCell ref="AG12:AG21"/>
    <mergeCell ref="AH12:AH21"/>
    <mergeCell ref="AC14:AC16"/>
    <mergeCell ref="AD14:AD16"/>
    <mergeCell ref="AE14:AE16"/>
    <mergeCell ref="AF14:AF16"/>
    <mergeCell ref="W12:W13"/>
    <mergeCell ref="X12:X13"/>
    <mergeCell ref="Y12:Y13"/>
    <mergeCell ref="Z12:Z13"/>
    <mergeCell ref="AA12:AA13"/>
    <mergeCell ref="AB12:AB13"/>
    <mergeCell ref="Q12:Q13"/>
    <mergeCell ref="R12:R13"/>
    <mergeCell ref="S12:S21"/>
    <mergeCell ref="T12:T13"/>
    <mergeCell ref="U12:U13"/>
    <mergeCell ref="V12:V13"/>
    <mergeCell ref="AB17:AB18"/>
    <mergeCell ref="AC17:AC18"/>
    <mergeCell ref="AD17:AD18"/>
    <mergeCell ref="AE17:AE18"/>
    <mergeCell ref="AF17:AF18"/>
    <mergeCell ref="E19:E21"/>
    <mergeCell ref="M19:M21"/>
    <mergeCell ref="O19:O21"/>
    <mergeCell ref="P19:P21"/>
    <mergeCell ref="Q19:Q21"/>
    <mergeCell ref="V17:V18"/>
    <mergeCell ref="W17:W18"/>
    <mergeCell ref="X17:X18"/>
    <mergeCell ref="Y17:Y18"/>
    <mergeCell ref="Z17:Z18"/>
    <mergeCell ref="AA17:AA18"/>
    <mergeCell ref="W14:W16"/>
    <mergeCell ref="X14:X16"/>
    <mergeCell ref="Y14:Y16"/>
    <mergeCell ref="Z14:Z16"/>
    <mergeCell ref="AA14:AA16"/>
    <mergeCell ref="AB14:AB16"/>
    <mergeCell ref="Q17:Q18"/>
    <mergeCell ref="R17:R18"/>
    <mergeCell ref="T17:T18"/>
    <mergeCell ref="U17:U18"/>
    <mergeCell ref="G12:G21"/>
    <mergeCell ref="H12:H21"/>
    <mergeCell ref="M12:M13"/>
    <mergeCell ref="N12:N21"/>
    <mergeCell ref="O12:O13"/>
    <mergeCell ref="P12:P13"/>
    <mergeCell ref="AE19:AE21"/>
    <mergeCell ref="AF19:AF21"/>
    <mergeCell ref="A22:A25"/>
    <mergeCell ref="B22:B25"/>
    <mergeCell ref="C22:C25"/>
    <mergeCell ref="D22:D25"/>
    <mergeCell ref="E22:E23"/>
    <mergeCell ref="F22:F25"/>
    <mergeCell ref="G22:G25"/>
    <mergeCell ref="H22:H25"/>
    <mergeCell ref="Y19:Y21"/>
    <mergeCell ref="Z19:Z21"/>
    <mergeCell ref="AA19:AA21"/>
    <mergeCell ref="AB19:AB21"/>
    <mergeCell ref="AC19:AC21"/>
    <mergeCell ref="AD19:AD21"/>
    <mergeCell ref="R19:R21"/>
    <mergeCell ref="T19:T21"/>
    <mergeCell ref="U19:U21"/>
    <mergeCell ref="V19:V21"/>
    <mergeCell ref="W19:W21"/>
    <mergeCell ref="X19:X21"/>
    <mergeCell ref="AE24:AE25"/>
    <mergeCell ref="AF24:AF25"/>
    <mergeCell ref="AG22:AG25"/>
    <mergeCell ref="AH22:AH25"/>
    <mergeCell ref="AI22:AI25"/>
    <mergeCell ref="E24:E25"/>
    <mergeCell ref="M24:M25"/>
    <mergeCell ref="O24:O25"/>
    <mergeCell ref="P24:P25"/>
    <mergeCell ref="Q24:Q25"/>
    <mergeCell ref="Y22:Y23"/>
    <mergeCell ref="Z22:Z23"/>
    <mergeCell ref="AA22:AA23"/>
    <mergeCell ref="AB22:AB23"/>
    <mergeCell ref="AC22:AC23"/>
    <mergeCell ref="AD22:AD23"/>
    <mergeCell ref="S22:S25"/>
    <mergeCell ref="T22:T23"/>
    <mergeCell ref="U22:U23"/>
    <mergeCell ref="V22:V23"/>
    <mergeCell ref="W22:W23"/>
    <mergeCell ref="X22:X23"/>
    <mergeCell ref="T24:T25"/>
    <mergeCell ref="U24:U25"/>
    <mergeCell ref="V24:V25"/>
    <mergeCell ref="W24:W25"/>
    <mergeCell ref="M22:M23"/>
    <mergeCell ref="N22:N25"/>
    <mergeCell ref="O22:O23"/>
    <mergeCell ref="P22:P23"/>
    <mergeCell ref="Q22:Q23"/>
    <mergeCell ref="R22:R23"/>
    <mergeCell ref="R24:R25"/>
    <mergeCell ref="AD24:AD25"/>
    <mergeCell ref="A26:A31"/>
    <mergeCell ref="B26:B31"/>
    <mergeCell ref="C26:C31"/>
    <mergeCell ref="D26:D31"/>
    <mergeCell ref="E26:E28"/>
    <mergeCell ref="F26:F31"/>
    <mergeCell ref="G26:G31"/>
    <mergeCell ref="X24:X25"/>
    <mergeCell ref="Y24:Y25"/>
    <mergeCell ref="Z24:Z25"/>
    <mergeCell ref="AA24:AA25"/>
    <mergeCell ref="AB24:AB25"/>
    <mergeCell ref="AC24:AC25"/>
    <mergeCell ref="AE22:AE23"/>
    <mergeCell ref="AF22:AF23"/>
    <mergeCell ref="AD26:AD28"/>
    <mergeCell ref="AE26:AE28"/>
    <mergeCell ref="AF26:AF28"/>
    <mergeCell ref="I30:I31"/>
    <mergeCell ref="J30:J31"/>
    <mergeCell ref="K30:K31"/>
    <mergeCell ref="L30:L31"/>
    <mergeCell ref="E29:E31"/>
    <mergeCell ref="M29:M31"/>
    <mergeCell ref="N29:N31"/>
    <mergeCell ref="O29:O31"/>
    <mergeCell ref="P29:P31"/>
    <mergeCell ref="Q29:Q31"/>
    <mergeCell ref="H26:H31"/>
    <mergeCell ref="M26:M28"/>
    <mergeCell ref="N26:N28"/>
    <mergeCell ref="O26:O28"/>
    <mergeCell ref="AG26:AG31"/>
    <mergeCell ref="AH26:AH31"/>
    <mergeCell ref="AI26:AI31"/>
    <mergeCell ref="X26:X28"/>
    <mergeCell ref="Y26:Y28"/>
    <mergeCell ref="Z26:Z28"/>
    <mergeCell ref="AA26:AA28"/>
    <mergeCell ref="AB26:AB28"/>
    <mergeCell ref="AC26:AC28"/>
    <mergeCell ref="R26:R28"/>
    <mergeCell ref="S26:S31"/>
    <mergeCell ref="T26:T28"/>
    <mergeCell ref="U26:U28"/>
    <mergeCell ref="V26:V28"/>
    <mergeCell ref="W26:W28"/>
    <mergeCell ref="R29:R31"/>
    <mergeCell ref="T29:T31"/>
    <mergeCell ref="U29:U31"/>
    <mergeCell ref="V29:V31"/>
    <mergeCell ref="AC29:AC31"/>
    <mergeCell ref="AD29:AD31"/>
    <mergeCell ref="AE29:AE31"/>
    <mergeCell ref="AF29:AF31"/>
    <mergeCell ref="W29:W31"/>
    <mergeCell ref="X29:X31"/>
    <mergeCell ref="Y29:Y31"/>
    <mergeCell ref="Z29:Z31"/>
    <mergeCell ref="AA29:AA31"/>
    <mergeCell ref="AB29:AB31"/>
    <mergeCell ref="P26:P28"/>
    <mergeCell ref="Q26:Q28"/>
    <mergeCell ref="I27:I28"/>
    <mergeCell ref="J27:J28"/>
    <mergeCell ref="K27:K28"/>
    <mergeCell ref="L27:L28"/>
    <mergeCell ref="AB32:AB34"/>
    <mergeCell ref="Q32:Q34"/>
    <mergeCell ref="R32:R34"/>
    <mergeCell ref="S32:S37"/>
    <mergeCell ref="T32:T34"/>
    <mergeCell ref="U32:U34"/>
    <mergeCell ref="V32:V34"/>
    <mergeCell ref="Q35:Q37"/>
    <mergeCell ref="R35:R37"/>
    <mergeCell ref="T35:T37"/>
    <mergeCell ref="U35:U37"/>
    <mergeCell ref="AI32:AI37"/>
    <mergeCell ref="I33:I34"/>
    <mergeCell ref="J33:J34"/>
    <mergeCell ref="K33:K34"/>
    <mergeCell ref="L33:L34"/>
    <mergeCell ref="M35:M37"/>
    <mergeCell ref="N35:N37"/>
    <mergeCell ref="O35:O37"/>
    <mergeCell ref="P35:P37"/>
    <mergeCell ref="AC32:AC34"/>
    <mergeCell ref="AD32:AD34"/>
    <mergeCell ref="AE32:AE34"/>
    <mergeCell ref="AF32:AF34"/>
    <mergeCell ref="AG32:AG37"/>
    <mergeCell ref="AH32:AH37"/>
    <mergeCell ref="W32:W34"/>
    <mergeCell ref="X32:X34"/>
    <mergeCell ref="Y32:Y34"/>
    <mergeCell ref="Z32:Z34"/>
    <mergeCell ref="AA32:AA34"/>
    <mergeCell ref="M32:M34"/>
    <mergeCell ref="N32:N34"/>
    <mergeCell ref="O32:O34"/>
    <mergeCell ref="P32:P34"/>
    <mergeCell ref="AE35:AE37"/>
    <mergeCell ref="AF35:AF37"/>
    <mergeCell ref="I36:I37"/>
    <mergeCell ref="J36:J37"/>
    <mergeCell ref="K36:K37"/>
    <mergeCell ref="L36:L37"/>
    <mergeCell ref="V35:V37"/>
    <mergeCell ref="W35:W37"/>
    <mergeCell ref="U38:U40"/>
    <mergeCell ref="V38:V40"/>
    <mergeCell ref="G38:G40"/>
    <mergeCell ref="H38:H40"/>
    <mergeCell ref="M38:M40"/>
    <mergeCell ref="N38:N40"/>
    <mergeCell ref="O38:O40"/>
    <mergeCell ref="P38:P40"/>
    <mergeCell ref="A38:A40"/>
    <mergeCell ref="B38:B40"/>
    <mergeCell ref="C38:C40"/>
    <mergeCell ref="D38:D40"/>
    <mergeCell ref="E38:E40"/>
    <mergeCell ref="F38:F40"/>
    <mergeCell ref="AB35:AB37"/>
    <mergeCell ref="AC35:AC37"/>
    <mergeCell ref="AD35:AD37"/>
    <mergeCell ref="E35:E37"/>
    <mergeCell ref="A32:A37"/>
    <mergeCell ref="B32:B37"/>
    <mergeCell ref="C32:C37"/>
    <mergeCell ref="D32:D37"/>
    <mergeCell ref="E32:E34"/>
    <mergeCell ref="F32:F37"/>
    <mergeCell ref="G32:G37"/>
    <mergeCell ref="H32:H37"/>
    <mergeCell ref="X35:X37"/>
    <mergeCell ref="Y35:Y37"/>
    <mergeCell ref="Z35:Z37"/>
    <mergeCell ref="AA35:AA37"/>
    <mergeCell ref="F41:F43"/>
    <mergeCell ref="G41:G43"/>
    <mergeCell ref="H41:H43"/>
    <mergeCell ref="M41:M43"/>
    <mergeCell ref="N41:N43"/>
    <mergeCell ref="O41:O43"/>
    <mergeCell ref="AI38:AI40"/>
    <mergeCell ref="I39:I40"/>
    <mergeCell ref="J39:J40"/>
    <mergeCell ref="K39:K40"/>
    <mergeCell ref="L39:L40"/>
    <mergeCell ref="A41:A43"/>
    <mergeCell ref="B41:B43"/>
    <mergeCell ref="C41:C43"/>
    <mergeCell ref="D41:D43"/>
    <mergeCell ref="E41:E43"/>
    <mergeCell ref="AC38:AC40"/>
    <mergeCell ref="AD38:AD40"/>
    <mergeCell ref="AE38:AE40"/>
    <mergeCell ref="AF38:AF40"/>
    <mergeCell ref="AG38:AG40"/>
    <mergeCell ref="AH38:AH40"/>
    <mergeCell ref="W38:W40"/>
    <mergeCell ref="X38:X40"/>
    <mergeCell ref="Y38:Y40"/>
    <mergeCell ref="Z38:Z40"/>
    <mergeCell ref="AA38:AA40"/>
    <mergeCell ref="AB38:AB40"/>
    <mergeCell ref="Q38:Q40"/>
    <mergeCell ref="R38:R40"/>
    <mergeCell ref="S38:S40"/>
    <mergeCell ref="T38:T40"/>
    <mergeCell ref="AH41:AH43"/>
    <mergeCell ref="AI41:AI43"/>
    <mergeCell ref="I42:I43"/>
    <mergeCell ref="J42:J43"/>
    <mergeCell ref="K42:K43"/>
    <mergeCell ref="L42:L43"/>
    <mergeCell ref="AB41:AB43"/>
    <mergeCell ref="AC41:AC43"/>
    <mergeCell ref="AD41:AD43"/>
    <mergeCell ref="AE41:AE43"/>
    <mergeCell ref="AF41:AF43"/>
    <mergeCell ref="AG41:AG43"/>
    <mergeCell ref="V41:V43"/>
    <mergeCell ref="W41:W43"/>
    <mergeCell ref="X41:X43"/>
    <mergeCell ref="Y41:Y43"/>
    <mergeCell ref="Z41:Z43"/>
    <mergeCell ref="AA41:AA43"/>
    <mergeCell ref="P41:P43"/>
    <mergeCell ref="Q41:Q43"/>
    <mergeCell ref="R41:R43"/>
    <mergeCell ref="S41:S43"/>
    <mergeCell ref="T41:T43"/>
    <mergeCell ref="U41:U43"/>
    <mergeCell ref="G44:G60"/>
    <mergeCell ref="H44:H60"/>
    <mergeCell ref="M44:M48"/>
    <mergeCell ref="N44:N48"/>
    <mergeCell ref="O44:O60"/>
    <mergeCell ref="P44:P60"/>
    <mergeCell ref="M52:M54"/>
    <mergeCell ref="N52:N54"/>
    <mergeCell ref="M55:M57"/>
    <mergeCell ref="N55:N57"/>
    <mergeCell ref="A44:A60"/>
    <mergeCell ref="B44:B60"/>
    <mergeCell ref="C44:C60"/>
    <mergeCell ref="D44:D60"/>
    <mergeCell ref="E44:E48"/>
    <mergeCell ref="F44:F60"/>
    <mergeCell ref="E55:E57"/>
    <mergeCell ref="E58:E60"/>
    <mergeCell ref="AD52:AD54"/>
    <mergeCell ref="AD55:AD57"/>
    <mergeCell ref="AD58:AD60"/>
    <mergeCell ref="W44:W60"/>
    <mergeCell ref="X44:X60"/>
    <mergeCell ref="Y44:Y60"/>
    <mergeCell ref="Z44:Z60"/>
    <mergeCell ref="AA44:AA48"/>
    <mergeCell ref="AB44:AB48"/>
    <mergeCell ref="AA52:AA54"/>
    <mergeCell ref="AB52:AB54"/>
    <mergeCell ref="AA55:AA57"/>
    <mergeCell ref="AB55:AB57"/>
    <mergeCell ref="Q44:Q60"/>
    <mergeCell ref="R44:R60"/>
    <mergeCell ref="S44:S60"/>
    <mergeCell ref="T44:T48"/>
    <mergeCell ref="U44:U48"/>
    <mergeCell ref="V44:V60"/>
    <mergeCell ref="T52:T54"/>
    <mergeCell ref="U52:U54"/>
    <mergeCell ref="T55:T57"/>
    <mergeCell ref="U55:U57"/>
    <mergeCell ref="AI58:AI60"/>
    <mergeCell ref="A61:A82"/>
    <mergeCell ref="B61:B82"/>
    <mergeCell ref="C61:C82"/>
    <mergeCell ref="D61:D82"/>
    <mergeCell ref="E61:E63"/>
    <mergeCell ref="F61:F82"/>
    <mergeCell ref="G61:G82"/>
    <mergeCell ref="H61:H82"/>
    <mergeCell ref="M61:M63"/>
    <mergeCell ref="M58:M60"/>
    <mergeCell ref="N58:N60"/>
    <mergeCell ref="T58:T60"/>
    <mergeCell ref="U58:U60"/>
    <mergeCell ref="AA58:AA60"/>
    <mergeCell ref="AB58:AB60"/>
    <mergeCell ref="AI44:AI57"/>
    <mergeCell ref="E49:E51"/>
    <mergeCell ref="M49:M51"/>
    <mergeCell ref="N49:N51"/>
    <mergeCell ref="T49:T51"/>
    <mergeCell ref="U49:U51"/>
    <mergeCell ref="AA49:AA51"/>
    <mergeCell ref="AB49:AB51"/>
    <mergeCell ref="AD49:AD51"/>
    <mergeCell ref="E52:E54"/>
    <mergeCell ref="AC44:AC60"/>
    <mergeCell ref="AD44:AD48"/>
    <mergeCell ref="AE44:AE60"/>
    <mergeCell ref="AF44:AF60"/>
    <mergeCell ref="AG44:AG60"/>
    <mergeCell ref="AH44:AH60"/>
    <mergeCell ref="AF61:AF82"/>
    <mergeCell ref="AG61:AG82"/>
    <mergeCell ref="AH61:AH82"/>
    <mergeCell ref="AI61:AI82"/>
    <mergeCell ref="E64:E66"/>
    <mergeCell ref="M64:M66"/>
    <mergeCell ref="N64:N66"/>
    <mergeCell ref="T64:T66"/>
    <mergeCell ref="U64:U66"/>
    <mergeCell ref="AA64:AA66"/>
    <mergeCell ref="Z61:Z82"/>
    <mergeCell ref="AA61:AA63"/>
    <mergeCell ref="AB61:AB82"/>
    <mergeCell ref="AC61:AC82"/>
    <mergeCell ref="AD61:AD63"/>
    <mergeCell ref="AE61:AE82"/>
    <mergeCell ref="AD64:AD66"/>
    <mergeCell ref="AD67:AD69"/>
    <mergeCell ref="AD70:AD72"/>
    <mergeCell ref="AD73:AD75"/>
    <mergeCell ref="T61:T63"/>
    <mergeCell ref="U61:U63"/>
    <mergeCell ref="V61:V82"/>
    <mergeCell ref="W61:W82"/>
    <mergeCell ref="X61:X82"/>
    <mergeCell ref="Y61:Y82"/>
    <mergeCell ref="N61:N63"/>
    <mergeCell ref="O61:O82"/>
    <mergeCell ref="P61:P82"/>
    <mergeCell ref="Q61:Q82"/>
    <mergeCell ref="R61:R82"/>
    <mergeCell ref="S61:S82"/>
    <mergeCell ref="E73:E75"/>
    <mergeCell ref="M73:M75"/>
    <mergeCell ref="N73:N75"/>
    <mergeCell ref="T73:T75"/>
    <mergeCell ref="U73:U75"/>
    <mergeCell ref="AA73:AA75"/>
    <mergeCell ref="E70:E72"/>
    <mergeCell ref="M70:M72"/>
    <mergeCell ref="N70:N72"/>
    <mergeCell ref="T70:T72"/>
    <mergeCell ref="U70:U72"/>
    <mergeCell ref="AA70:AA72"/>
    <mergeCell ref="E67:E69"/>
    <mergeCell ref="M67:M69"/>
    <mergeCell ref="N67:N69"/>
    <mergeCell ref="T67:T69"/>
    <mergeCell ref="U67:U69"/>
    <mergeCell ref="AA67:AA69"/>
    <mergeCell ref="P83:P85"/>
    <mergeCell ref="Q83:Q85"/>
    <mergeCell ref="R83:R85"/>
    <mergeCell ref="K80:K81"/>
    <mergeCell ref="L80:L81"/>
    <mergeCell ref="A83:A85"/>
    <mergeCell ref="B83:B85"/>
    <mergeCell ref="C83:C85"/>
    <mergeCell ref="D83:D85"/>
    <mergeCell ref="E83:E85"/>
    <mergeCell ref="F83:F85"/>
    <mergeCell ref="G83:G85"/>
    <mergeCell ref="H83:H85"/>
    <mergeCell ref="AD76:AD78"/>
    <mergeCell ref="E79:E82"/>
    <mergeCell ref="M79:M82"/>
    <mergeCell ref="N79:N82"/>
    <mergeCell ref="T79:T82"/>
    <mergeCell ref="U79:U82"/>
    <mergeCell ref="AA79:AA82"/>
    <mergeCell ref="AD79:AD82"/>
    <mergeCell ref="I80:I81"/>
    <mergeCell ref="J80:J81"/>
    <mergeCell ref="E76:E78"/>
    <mergeCell ref="M76:M78"/>
    <mergeCell ref="N76:N78"/>
    <mergeCell ref="T76:T78"/>
    <mergeCell ref="U76:U78"/>
    <mergeCell ref="AA76:AA78"/>
    <mergeCell ref="O86:O89"/>
    <mergeCell ref="P86:P89"/>
    <mergeCell ref="A86:A89"/>
    <mergeCell ref="B86:B89"/>
    <mergeCell ref="C86:C89"/>
    <mergeCell ref="D86:D89"/>
    <mergeCell ref="E86:E89"/>
    <mergeCell ref="F86:F89"/>
    <mergeCell ref="AE83:AE85"/>
    <mergeCell ref="AF83:AF85"/>
    <mergeCell ref="AG83:AG85"/>
    <mergeCell ref="AH83:AH85"/>
    <mergeCell ref="AI83:AI85"/>
    <mergeCell ref="I84:I85"/>
    <mergeCell ref="J84:J85"/>
    <mergeCell ref="K84:K85"/>
    <mergeCell ref="L84:L85"/>
    <mergeCell ref="Y83:Y85"/>
    <mergeCell ref="Z83:Z85"/>
    <mergeCell ref="AA83:AA85"/>
    <mergeCell ref="AB83:AB85"/>
    <mergeCell ref="AC83:AC85"/>
    <mergeCell ref="AD83:AD85"/>
    <mergeCell ref="S83:S85"/>
    <mergeCell ref="T83:T85"/>
    <mergeCell ref="U83:U85"/>
    <mergeCell ref="V83:V85"/>
    <mergeCell ref="W83:W85"/>
    <mergeCell ref="X83:X85"/>
    <mergeCell ref="M83:M85"/>
    <mergeCell ref="N83:N85"/>
    <mergeCell ref="O83:O85"/>
    <mergeCell ref="AI86:AI89"/>
    <mergeCell ref="I87:I88"/>
    <mergeCell ref="J87:J88"/>
    <mergeCell ref="K87:K88"/>
    <mergeCell ref="L87:L88"/>
    <mergeCell ref="A90:A98"/>
    <mergeCell ref="B90:B98"/>
    <mergeCell ref="C90:C98"/>
    <mergeCell ref="D90:D98"/>
    <mergeCell ref="E90:E92"/>
    <mergeCell ref="AC86:AC89"/>
    <mergeCell ref="AD86:AD89"/>
    <mergeCell ref="AE86:AE89"/>
    <mergeCell ref="AF86:AF89"/>
    <mergeCell ref="AG86:AG89"/>
    <mergeCell ref="AH86:AH89"/>
    <mergeCell ref="W86:W89"/>
    <mergeCell ref="X86:X89"/>
    <mergeCell ref="Y86:Y89"/>
    <mergeCell ref="Z86:Z89"/>
    <mergeCell ref="AA86:AA89"/>
    <mergeCell ref="AB86:AB89"/>
    <mergeCell ref="Q86:Q89"/>
    <mergeCell ref="R86:R89"/>
    <mergeCell ref="S86:S89"/>
    <mergeCell ref="T86:T89"/>
    <mergeCell ref="U86:U89"/>
    <mergeCell ref="V86:V89"/>
    <mergeCell ref="G86:G89"/>
    <mergeCell ref="H86:H89"/>
    <mergeCell ref="M86:M89"/>
    <mergeCell ref="N86:N89"/>
    <mergeCell ref="AA96:AA98"/>
    <mergeCell ref="P90:P98"/>
    <mergeCell ref="Q90:Q98"/>
    <mergeCell ref="R90:R98"/>
    <mergeCell ref="S90:S98"/>
    <mergeCell ref="T90:T92"/>
    <mergeCell ref="U90:U92"/>
    <mergeCell ref="T96:T98"/>
    <mergeCell ref="U96:U98"/>
    <mergeCell ref="F90:F98"/>
    <mergeCell ref="G90:G98"/>
    <mergeCell ref="H90:H98"/>
    <mergeCell ref="M90:M92"/>
    <mergeCell ref="N90:N92"/>
    <mergeCell ref="O90:O98"/>
    <mergeCell ref="M96:M98"/>
    <mergeCell ref="N96:N98"/>
    <mergeCell ref="O99:O101"/>
    <mergeCell ref="P99:P101"/>
    <mergeCell ref="A99:A101"/>
    <mergeCell ref="B99:B101"/>
    <mergeCell ref="C99:C101"/>
    <mergeCell ref="D99:D101"/>
    <mergeCell ref="E99:E101"/>
    <mergeCell ref="F99:F101"/>
    <mergeCell ref="AI90:AI98"/>
    <mergeCell ref="E93:E95"/>
    <mergeCell ref="M93:M95"/>
    <mergeCell ref="N93:N95"/>
    <mergeCell ref="T93:T95"/>
    <mergeCell ref="U93:U95"/>
    <mergeCell ref="AA93:AA95"/>
    <mergeCell ref="AB93:AB95"/>
    <mergeCell ref="AD93:AD95"/>
    <mergeCell ref="E96:E98"/>
    <mergeCell ref="AB90:AB92"/>
    <mergeCell ref="AD90:AD92"/>
    <mergeCell ref="AE90:AE98"/>
    <mergeCell ref="AF90:AF98"/>
    <mergeCell ref="AG90:AG98"/>
    <mergeCell ref="AH90:AH98"/>
    <mergeCell ref="AB96:AB98"/>
    <mergeCell ref="AD96:AD98"/>
    <mergeCell ref="V90:V98"/>
    <mergeCell ref="W90:W98"/>
    <mergeCell ref="X90:X98"/>
    <mergeCell ref="Y90:Y98"/>
    <mergeCell ref="Z90:Z98"/>
    <mergeCell ref="AA90:AA92"/>
    <mergeCell ref="AI99:AI101"/>
    <mergeCell ref="I100:I101"/>
    <mergeCell ref="J100:J101"/>
    <mergeCell ref="K100:K101"/>
    <mergeCell ref="L100:L101"/>
    <mergeCell ref="A102:A116"/>
    <mergeCell ref="B102:B116"/>
    <mergeCell ref="C102:C116"/>
    <mergeCell ref="D102:D116"/>
    <mergeCell ref="E102:E104"/>
    <mergeCell ref="AC99:AC101"/>
    <mergeCell ref="AD99:AD101"/>
    <mergeCell ref="AE99:AE101"/>
    <mergeCell ref="AF99:AF101"/>
    <mergeCell ref="AG99:AG101"/>
    <mergeCell ref="AH99:AH101"/>
    <mergeCell ref="W99:W101"/>
    <mergeCell ref="X99:X101"/>
    <mergeCell ref="Y99:Y101"/>
    <mergeCell ref="Z99:Z101"/>
    <mergeCell ref="AA99:AA101"/>
    <mergeCell ref="AB99:AB101"/>
    <mergeCell ref="Q99:Q101"/>
    <mergeCell ref="R99:R101"/>
    <mergeCell ref="S99:S101"/>
    <mergeCell ref="T99:T101"/>
    <mergeCell ref="U99:U101"/>
    <mergeCell ref="V99:V101"/>
    <mergeCell ref="G99:G101"/>
    <mergeCell ref="H99:H101"/>
    <mergeCell ref="M99:M101"/>
    <mergeCell ref="N99:N101"/>
    <mergeCell ref="W102:W116"/>
    <mergeCell ref="X102:X116"/>
    <mergeCell ref="Y102:Y116"/>
    <mergeCell ref="Z102:Z116"/>
    <mergeCell ref="AA102:AA104"/>
    <mergeCell ref="AA108:AA110"/>
    <mergeCell ref="P102:P116"/>
    <mergeCell ref="Q102:Q116"/>
    <mergeCell ref="R102:R116"/>
    <mergeCell ref="S102:S116"/>
    <mergeCell ref="T102:T104"/>
    <mergeCell ref="U102:U104"/>
    <mergeCell ref="T108:T110"/>
    <mergeCell ref="U108:U110"/>
    <mergeCell ref="F102:F116"/>
    <mergeCell ref="G102:G116"/>
    <mergeCell ref="H102:H116"/>
    <mergeCell ref="M102:M104"/>
    <mergeCell ref="N102:N104"/>
    <mergeCell ref="O102:O116"/>
    <mergeCell ref="M108:M110"/>
    <mergeCell ref="N108:N110"/>
    <mergeCell ref="E114:E116"/>
    <mergeCell ref="M114:M116"/>
    <mergeCell ref="N114:N116"/>
    <mergeCell ref="T114:T116"/>
    <mergeCell ref="U114:U116"/>
    <mergeCell ref="AA114:AA116"/>
    <mergeCell ref="E111:E113"/>
    <mergeCell ref="M111:M113"/>
    <mergeCell ref="N111:N113"/>
    <mergeCell ref="T111:T113"/>
    <mergeCell ref="U111:U113"/>
    <mergeCell ref="AA111:AA113"/>
    <mergeCell ref="AH102:AH116"/>
    <mergeCell ref="AI102:AI116"/>
    <mergeCell ref="E105:E107"/>
    <mergeCell ref="M105:M107"/>
    <mergeCell ref="N105:N107"/>
    <mergeCell ref="T105:T107"/>
    <mergeCell ref="U105:U107"/>
    <mergeCell ref="AA105:AA107"/>
    <mergeCell ref="AD105:AD107"/>
    <mergeCell ref="E108:E110"/>
    <mergeCell ref="AB102:AB116"/>
    <mergeCell ref="AC102:AC116"/>
    <mergeCell ref="AD102:AD104"/>
    <mergeCell ref="AE102:AE116"/>
    <mergeCell ref="AF102:AF116"/>
    <mergeCell ref="AG102:AG116"/>
    <mergeCell ref="AD108:AD110"/>
    <mergeCell ref="AD111:AD113"/>
    <mergeCell ref="AD114:AD116"/>
    <mergeCell ref="V102:V116"/>
    <mergeCell ref="S117:S123"/>
    <mergeCell ref="T117:T119"/>
    <mergeCell ref="U117:U119"/>
    <mergeCell ref="V117:V123"/>
    <mergeCell ref="G117:G123"/>
    <mergeCell ref="H117:H123"/>
    <mergeCell ref="M117:M119"/>
    <mergeCell ref="N117:N123"/>
    <mergeCell ref="O117:O123"/>
    <mergeCell ref="P117:P123"/>
    <mergeCell ref="L121:L122"/>
    <mergeCell ref="A117:A123"/>
    <mergeCell ref="B117:B123"/>
    <mergeCell ref="C117:C123"/>
    <mergeCell ref="D117:D123"/>
    <mergeCell ref="E117:E119"/>
    <mergeCell ref="F117:F123"/>
    <mergeCell ref="O124:O126"/>
    <mergeCell ref="P124:P126"/>
    <mergeCell ref="A124:A126"/>
    <mergeCell ref="B124:B126"/>
    <mergeCell ref="C124:C126"/>
    <mergeCell ref="D124:D126"/>
    <mergeCell ref="E124:E126"/>
    <mergeCell ref="F124:F126"/>
    <mergeCell ref="AI117:AI123"/>
    <mergeCell ref="E120:E123"/>
    <mergeCell ref="M120:M123"/>
    <mergeCell ref="T120:T123"/>
    <mergeCell ref="U120:U123"/>
    <mergeCell ref="AA120:AA123"/>
    <mergeCell ref="AD120:AD123"/>
    <mergeCell ref="I121:I122"/>
    <mergeCell ref="J121:J122"/>
    <mergeCell ref="K121:K122"/>
    <mergeCell ref="AC117:AC123"/>
    <mergeCell ref="AD117:AD119"/>
    <mergeCell ref="AE117:AE123"/>
    <mergeCell ref="AF117:AF123"/>
    <mergeCell ref="AG117:AG123"/>
    <mergeCell ref="AH117:AH123"/>
    <mergeCell ref="W117:W123"/>
    <mergeCell ref="X117:X123"/>
    <mergeCell ref="Y117:Y123"/>
    <mergeCell ref="Z117:Z123"/>
    <mergeCell ref="AA117:AA119"/>
    <mergeCell ref="AB117:AB123"/>
    <mergeCell ref="Q117:Q123"/>
    <mergeCell ref="R117:R123"/>
    <mergeCell ref="AI124:AI126"/>
    <mergeCell ref="A127:A131"/>
    <mergeCell ref="B127:B131"/>
    <mergeCell ref="C127:C131"/>
    <mergeCell ref="D127:D131"/>
    <mergeCell ref="E127:E131"/>
    <mergeCell ref="F127:F131"/>
    <mergeCell ref="G127:G131"/>
    <mergeCell ref="H127:H131"/>
    <mergeCell ref="M127:M131"/>
    <mergeCell ref="AC124:AC126"/>
    <mergeCell ref="AD124:AD126"/>
    <mergeCell ref="AE124:AE126"/>
    <mergeCell ref="AF124:AF126"/>
    <mergeCell ref="AG124:AG126"/>
    <mergeCell ref="AH124:AH126"/>
    <mergeCell ref="W124:W126"/>
    <mergeCell ref="X124:X126"/>
    <mergeCell ref="Y124:Y126"/>
    <mergeCell ref="Z124:Z126"/>
    <mergeCell ref="AA124:AA126"/>
    <mergeCell ref="AB124:AB126"/>
    <mergeCell ref="Q124:Q126"/>
    <mergeCell ref="R124:R126"/>
    <mergeCell ref="S124:S126"/>
    <mergeCell ref="T124:T126"/>
    <mergeCell ref="U124:U126"/>
    <mergeCell ref="V124:V126"/>
    <mergeCell ref="G124:G126"/>
    <mergeCell ref="H124:H126"/>
    <mergeCell ref="M124:M126"/>
    <mergeCell ref="N124:N126"/>
    <mergeCell ref="AI127:AI131"/>
    <mergeCell ref="A132:A134"/>
    <mergeCell ref="B132:B134"/>
    <mergeCell ref="C132:C134"/>
    <mergeCell ref="D132:D134"/>
    <mergeCell ref="E132:E134"/>
    <mergeCell ref="F132:F134"/>
    <mergeCell ref="Z127:Z131"/>
    <mergeCell ref="AA127:AA131"/>
    <mergeCell ref="AB127:AB131"/>
    <mergeCell ref="AC127:AC131"/>
    <mergeCell ref="AD127:AD131"/>
    <mergeCell ref="AE127:AE131"/>
    <mergeCell ref="T127:T131"/>
    <mergeCell ref="U127:U131"/>
    <mergeCell ref="V127:V131"/>
    <mergeCell ref="W127:W131"/>
    <mergeCell ref="X127:X131"/>
    <mergeCell ref="Y127:Y131"/>
    <mergeCell ref="N127:N131"/>
    <mergeCell ref="O127:O131"/>
    <mergeCell ref="P127:P131"/>
    <mergeCell ref="Q127:Q131"/>
    <mergeCell ref="R127:R131"/>
    <mergeCell ref="S127:S131"/>
    <mergeCell ref="Y132:Y134"/>
    <mergeCell ref="Z132:Z134"/>
    <mergeCell ref="AA132:AA134"/>
    <mergeCell ref="AB132:AB134"/>
    <mergeCell ref="Q132:Q134"/>
    <mergeCell ref="AF127:AF131"/>
    <mergeCell ref="AD135:AD137"/>
    <mergeCell ref="AE135:AE143"/>
    <mergeCell ref="T135:T137"/>
    <mergeCell ref="U135:U137"/>
    <mergeCell ref="V135:V143"/>
    <mergeCell ref="W135:W143"/>
    <mergeCell ref="X135:X143"/>
    <mergeCell ref="Y135:Y143"/>
    <mergeCell ref="N135:N143"/>
    <mergeCell ref="O135:O143"/>
    <mergeCell ref="P135:P143"/>
    <mergeCell ref="Q135:Q143"/>
    <mergeCell ref="R135:R143"/>
    <mergeCell ref="S135:S143"/>
    <mergeCell ref="AG127:AG131"/>
    <mergeCell ref="AH127:AH131"/>
    <mergeCell ref="AI132:AI134"/>
    <mergeCell ref="A135:A143"/>
    <mergeCell ref="B135:B143"/>
    <mergeCell ref="C135:C143"/>
    <mergeCell ref="D135:D143"/>
    <mergeCell ref="E135:E137"/>
    <mergeCell ref="F135:F143"/>
    <mergeCell ref="G135:G143"/>
    <mergeCell ref="H135:H143"/>
    <mergeCell ref="M135:M143"/>
    <mergeCell ref="AC132:AC134"/>
    <mergeCell ref="AD132:AD134"/>
    <mergeCell ref="AE132:AE134"/>
    <mergeCell ref="AF132:AF134"/>
    <mergeCell ref="AG132:AG134"/>
    <mergeCell ref="AH132:AH134"/>
    <mergeCell ref="W132:W134"/>
    <mergeCell ref="X132:X134"/>
    <mergeCell ref="R132:R134"/>
    <mergeCell ref="S132:S134"/>
    <mergeCell ref="T132:T134"/>
    <mergeCell ref="U132:U134"/>
    <mergeCell ref="V132:V134"/>
    <mergeCell ref="G132:G134"/>
    <mergeCell ref="H132:H134"/>
    <mergeCell ref="M132:M134"/>
    <mergeCell ref="N132:N134"/>
    <mergeCell ref="O132:O134"/>
    <mergeCell ref="P132:P134"/>
    <mergeCell ref="AL141:AL143"/>
    <mergeCell ref="A144:A146"/>
    <mergeCell ref="B144:B146"/>
    <mergeCell ref="C144:C146"/>
    <mergeCell ref="D144:D146"/>
    <mergeCell ref="E144:E146"/>
    <mergeCell ref="F144:F146"/>
    <mergeCell ref="G144:G146"/>
    <mergeCell ref="H144:H146"/>
    <mergeCell ref="M144:M146"/>
    <mergeCell ref="E141:E143"/>
    <mergeCell ref="T141:T143"/>
    <mergeCell ref="U141:U143"/>
    <mergeCell ref="AA141:AA143"/>
    <mergeCell ref="AD141:AD143"/>
    <mergeCell ref="AK141:AK143"/>
    <mergeCell ref="AL135:AL137"/>
    <mergeCell ref="E138:E140"/>
    <mergeCell ref="T138:T140"/>
    <mergeCell ref="U138:U140"/>
    <mergeCell ref="AA138:AA140"/>
    <mergeCell ref="AD138:AD140"/>
    <mergeCell ref="AF135:AF143"/>
    <mergeCell ref="AG135:AG143"/>
    <mergeCell ref="AH135:AH143"/>
    <mergeCell ref="AI135:AI143"/>
    <mergeCell ref="AJ135:AJ143"/>
    <mergeCell ref="AK135:AK137"/>
    <mergeCell ref="Z135:Z143"/>
    <mergeCell ref="AA135:AA137"/>
    <mergeCell ref="AB135:AB143"/>
    <mergeCell ref="AC135:AC143"/>
    <mergeCell ref="AG144:AG146"/>
    <mergeCell ref="AH144:AH146"/>
    <mergeCell ref="AI144:AI146"/>
    <mergeCell ref="AK144:AK146"/>
    <mergeCell ref="AL144:AL146"/>
    <mergeCell ref="Z144:Z146"/>
    <mergeCell ref="AA144:AA146"/>
    <mergeCell ref="AB144:AB146"/>
    <mergeCell ref="AC144:AC146"/>
    <mergeCell ref="AD144:AD146"/>
    <mergeCell ref="AE144:AE146"/>
    <mergeCell ref="T144:T146"/>
    <mergeCell ref="U144:U146"/>
    <mergeCell ref="V144:V146"/>
    <mergeCell ref="W144:W146"/>
    <mergeCell ref="X144:X146"/>
    <mergeCell ref="Y144:Y146"/>
    <mergeCell ref="S147:S149"/>
    <mergeCell ref="T147:T149"/>
    <mergeCell ref="U147:U149"/>
    <mergeCell ref="V147:V149"/>
    <mergeCell ref="G147:G149"/>
    <mergeCell ref="H147:H149"/>
    <mergeCell ref="M147:M149"/>
    <mergeCell ref="N147:N149"/>
    <mergeCell ref="O147:O149"/>
    <mergeCell ref="P147:P149"/>
    <mergeCell ref="A147:A149"/>
    <mergeCell ref="B147:B149"/>
    <mergeCell ref="C147:C149"/>
    <mergeCell ref="D147:D149"/>
    <mergeCell ref="E147:E149"/>
    <mergeCell ref="F147:F149"/>
    <mergeCell ref="AF144:AF146"/>
    <mergeCell ref="N144:N146"/>
    <mergeCell ref="O144:O146"/>
    <mergeCell ref="P144:P146"/>
    <mergeCell ref="Q144:Q146"/>
    <mergeCell ref="R144:R146"/>
    <mergeCell ref="S144:S146"/>
    <mergeCell ref="T150:T152"/>
    <mergeCell ref="U150:U152"/>
    <mergeCell ref="J150:J151"/>
    <mergeCell ref="K150:K151"/>
    <mergeCell ref="L150:L151"/>
    <mergeCell ref="M150:M152"/>
    <mergeCell ref="N150:N152"/>
    <mergeCell ref="O150:O152"/>
    <mergeCell ref="AI147:AI149"/>
    <mergeCell ref="A150:A152"/>
    <mergeCell ref="B150:B152"/>
    <mergeCell ref="C150:C152"/>
    <mergeCell ref="D150:D152"/>
    <mergeCell ref="E150:E152"/>
    <mergeCell ref="F150:F152"/>
    <mergeCell ref="G150:G152"/>
    <mergeCell ref="H150:H152"/>
    <mergeCell ref="I150:I151"/>
    <mergeCell ref="AC147:AC149"/>
    <mergeCell ref="AD147:AD149"/>
    <mergeCell ref="AE147:AE149"/>
    <mergeCell ref="AF147:AF149"/>
    <mergeCell ref="AG147:AG149"/>
    <mergeCell ref="AH147:AH149"/>
    <mergeCell ref="W147:W149"/>
    <mergeCell ref="X147:X149"/>
    <mergeCell ref="Y147:Y149"/>
    <mergeCell ref="Z147:Z149"/>
    <mergeCell ref="AA147:AA149"/>
    <mergeCell ref="AB147:AB149"/>
    <mergeCell ref="Q147:Q149"/>
    <mergeCell ref="R147:R149"/>
    <mergeCell ref="M153:M155"/>
    <mergeCell ref="N153:N155"/>
    <mergeCell ref="O153:O155"/>
    <mergeCell ref="P153:P155"/>
    <mergeCell ref="Q153:Q155"/>
    <mergeCell ref="R153:R155"/>
    <mergeCell ref="AH150:AH152"/>
    <mergeCell ref="AI150:AI152"/>
    <mergeCell ref="A153:A155"/>
    <mergeCell ref="B153:B155"/>
    <mergeCell ref="C153:C155"/>
    <mergeCell ref="D153:D155"/>
    <mergeCell ref="E153:E155"/>
    <mergeCell ref="F153:F155"/>
    <mergeCell ref="G153:G155"/>
    <mergeCell ref="H153:H155"/>
    <mergeCell ref="AB150:AB152"/>
    <mergeCell ref="AC150:AC152"/>
    <mergeCell ref="AD150:AD152"/>
    <mergeCell ref="AE150:AE152"/>
    <mergeCell ref="AF150:AF152"/>
    <mergeCell ref="AG150:AG152"/>
    <mergeCell ref="V150:V152"/>
    <mergeCell ref="W150:W152"/>
    <mergeCell ref="X150:X152"/>
    <mergeCell ref="Y150:Y152"/>
    <mergeCell ref="Z150:Z152"/>
    <mergeCell ref="AA150:AA152"/>
    <mergeCell ref="P150:P152"/>
    <mergeCell ref="Q150:Q152"/>
    <mergeCell ref="R150:R152"/>
    <mergeCell ref="S150:S152"/>
    <mergeCell ref="R156:R159"/>
    <mergeCell ref="S156:S159"/>
    <mergeCell ref="T156:T159"/>
    <mergeCell ref="U156:U159"/>
    <mergeCell ref="F156:F159"/>
    <mergeCell ref="G156:G159"/>
    <mergeCell ref="H156:H159"/>
    <mergeCell ref="M156:M159"/>
    <mergeCell ref="N156:N159"/>
    <mergeCell ref="O156:O159"/>
    <mergeCell ref="AE153:AE155"/>
    <mergeCell ref="AF153:AF155"/>
    <mergeCell ref="AG153:AG155"/>
    <mergeCell ref="AH153:AH155"/>
    <mergeCell ref="AI153:AI155"/>
    <mergeCell ref="A156:A159"/>
    <mergeCell ref="B156:B159"/>
    <mergeCell ref="C156:C159"/>
    <mergeCell ref="D156:D159"/>
    <mergeCell ref="E156:E159"/>
    <mergeCell ref="Y153:Y155"/>
    <mergeCell ref="Z153:Z155"/>
    <mergeCell ref="AA153:AA155"/>
    <mergeCell ref="AB153:AB155"/>
    <mergeCell ref="AC153:AC155"/>
    <mergeCell ref="AD153:AD155"/>
    <mergeCell ref="S153:S155"/>
    <mergeCell ref="T153:T155"/>
    <mergeCell ref="U153:U155"/>
    <mergeCell ref="V153:V155"/>
    <mergeCell ref="W153:W155"/>
    <mergeCell ref="X153:X155"/>
    <mergeCell ref="G160:G162"/>
    <mergeCell ref="H160:H162"/>
    <mergeCell ref="M160:M162"/>
    <mergeCell ref="N160:N162"/>
    <mergeCell ref="O160:O162"/>
    <mergeCell ref="P160:P162"/>
    <mergeCell ref="A160:A162"/>
    <mergeCell ref="B160:B162"/>
    <mergeCell ref="C160:C162"/>
    <mergeCell ref="D160:D162"/>
    <mergeCell ref="E160:E162"/>
    <mergeCell ref="F160:F162"/>
    <mergeCell ref="AH156:AH159"/>
    <mergeCell ref="AI156:AI159"/>
    <mergeCell ref="I157:I158"/>
    <mergeCell ref="J157:J158"/>
    <mergeCell ref="K157:K158"/>
    <mergeCell ref="L157:L158"/>
    <mergeCell ref="AB156:AB159"/>
    <mergeCell ref="AC156:AC159"/>
    <mergeCell ref="AD156:AD159"/>
    <mergeCell ref="AE156:AE159"/>
    <mergeCell ref="AF156:AF159"/>
    <mergeCell ref="AG156:AG159"/>
    <mergeCell ref="V156:V159"/>
    <mergeCell ref="W156:W159"/>
    <mergeCell ref="X156:X159"/>
    <mergeCell ref="Y156:Y159"/>
    <mergeCell ref="Z156:Z159"/>
    <mergeCell ref="AA156:AA159"/>
    <mergeCell ref="P156:P159"/>
    <mergeCell ref="Q156:Q159"/>
    <mergeCell ref="AC160:AC162"/>
    <mergeCell ref="AD160:AD162"/>
    <mergeCell ref="AE160:AE162"/>
    <mergeCell ref="AF160:AF162"/>
    <mergeCell ref="AG160:AG162"/>
    <mergeCell ref="AH160:AH162"/>
    <mergeCell ref="W160:W162"/>
    <mergeCell ref="X160:X162"/>
    <mergeCell ref="Y160:Y162"/>
    <mergeCell ref="Z160:Z162"/>
    <mergeCell ref="AA160:AA162"/>
    <mergeCell ref="AB160:AB162"/>
    <mergeCell ref="Q160:Q162"/>
    <mergeCell ref="R160:R162"/>
    <mergeCell ref="S160:S162"/>
    <mergeCell ref="T160:T162"/>
    <mergeCell ref="U160:U162"/>
    <mergeCell ref="V160:V162"/>
  </mergeCells>
  <pageMargins left="0.7" right="0.7" top="0.75" bottom="0.75" header="0.3" footer="0.3"/>
  <pageSetup paperSize="9" orientation="portrait" r:id="rId1"/>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9D128-0ED7-43FF-9708-8FCB668376DA}">
  <dimension ref="A1:AJ82"/>
  <sheetViews>
    <sheetView tabSelected="1" topLeftCell="A67" zoomScale="80" zoomScaleNormal="80" workbookViewId="0">
      <selection activeCell="B77" sqref="B77:J77"/>
    </sheetView>
  </sheetViews>
  <sheetFormatPr defaultRowHeight="15" x14ac:dyDescent="0.25"/>
  <cols>
    <col min="1" max="1" width="5" customWidth="1"/>
    <col min="2" max="2" width="17.28515625" customWidth="1"/>
    <col min="3" max="3" width="18.7109375" customWidth="1"/>
    <col min="4" max="4" width="15.5703125" customWidth="1"/>
    <col min="5" max="5" width="13.7109375" customWidth="1"/>
    <col min="6" max="6" width="21.7109375" customWidth="1"/>
    <col min="7" max="7" width="50.28515625" customWidth="1"/>
    <col min="8" max="8" width="10.28515625" customWidth="1"/>
    <col min="9" max="9" width="10.7109375" customWidth="1"/>
    <col min="10" max="10" width="35.7109375" customWidth="1"/>
    <col min="11" max="14" width="10.5703125" customWidth="1"/>
    <col min="15" max="16" width="15.7109375" customWidth="1"/>
    <col min="17" max="17" width="18.5703125" customWidth="1"/>
    <col min="18" max="18" width="15.7109375" customWidth="1"/>
    <col min="19" max="21" width="14" customWidth="1"/>
    <col min="22" max="22" width="11.7109375" customWidth="1"/>
    <col min="23" max="23" width="11.28515625" customWidth="1"/>
    <col min="24" max="24" width="10" customWidth="1"/>
    <col min="25" max="25" width="11.7109375" customWidth="1"/>
    <col min="26" max="26" width="12.28515625" customWidth="1"/>
    <col min="27" max="27" width="13.7109375" customWidth="1"/>
    <col min="28" max="29" width="11.28515625" customWidth="1"/>
    <col min="30" max="30" width="12.28515625" customWidth="1"/>
    <col min="31" max="31" width="13.28515625" customWidth="1"/>
    <col min="32" max="33" width="11.28515625" customWidth="1"/>
    <col min="34" max="34" width="17" customWidth="1"/>
    <col min="35" max="35" width="16.7109375" customWidth="1"/>
    <col min="36" max="36" width="10.42578125" customWidth="1"/>
  </cols>
  <sheetData>
    <row r="1" spans="1:36" x14ac:dyDescent="0.25">
      <c r="A1" s="1"/>
      <c r="B1" s="243" t="s">
        <v>40</v>
      </c>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1"/>
    </row>
    <row r="2" spans="1:36" ht="15.75" thickBot="1" x14ac:dyDescent="0.3">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ht="43.5" customHeight="1" thickBot="1" x14ac:dyDescent="0.3">
      <c r="A3" s="1"/>
      <c r="B3" s="540" t="s">
        <v>0</v>
      </c>
      <c r="C3" s="533" t="s">
        <v>1</v>
      </c>
      <c r="D3" s="533" t="s">
        <v>28</v>
      </c>
      <c r="E3" s="533" t="s">
        <v>29</v>
      </c>
      <c r="F3" s="533" t="s">
        <v>30</v>
      </c>
      <c r="G3" s="533" t="s">
        <v>3</v>
      </c>
      <c r="H3" s="533" t="s">
        <v>4</v>
      </c>
      <c r="I3" s="533" t="s">
        <v>5</v>
      </c>
      <c r="J3" s="535" t="s">
        <v>6</v>
      </c>
      <c r="K3" s="535"/>
      <c r="L3" s="535"/>
      <c r="M3" s="535"/>
      <c r="N3" s="533" t="s">
        <v>47</v>
      </c>
      <c r="O3" s="533" t="s">
        <v>31</v>
      </c>
      <c r="P3" s="536" t="s">
        <v>42</v>
      </c>
      <c r="Q3" s="536" t="s">
        <v>32</v>
      </c>
      <c r="R3" s="536" t="s">
        <v>37</v>
      </c>
      <c r="S3" s="536" t="s">
        <v>33</v>
      </c>
      <c r="T3" s="533" t="s">
        <v>55</v>
      </c>
      <c r="U3" s="533" t="s">
        <v>57</v>
      </c>
      <c r="V3" s="535" t="s">
        <v>59</v>
      </c>
      <c r="W3" s="535"/>
      <c r="X3" s="535"/>
      <c r="Y3" s="535"/>
      <c r="Z3" s="535"/>
      <c r="AA3" s="535"/>
      <c r="AB3" s="533" t="s">
        <v>69</v>
      </c>
      <c r="AC3" s="536" t="s">
        <v>75</v>
      </c>
      <c r="AD3" s="537" t="s">
        <v>229</v>
      </c>
      <c r="AE3" s="538"/>
      <c r="AF3" s="539"/>
      <c r="AG3" s="533" t="s">
        <v>27</v>
      </c>
      <c r="AH3" s="533" t="s">
        <v>36</v>
      </c>
      <c r="AI3" s="533" t="s">
        <v>34</v>
      </c>
      <c r="AJ3" s="534" t="s">
        <v>35</v>
      </c>
    </row>
    <row r="4" spans="1:36" ht="140.65" customHeight="1" thickBot="1" x14ac:dyDescent="0.3">
      <c r="A4" s="1"/>
      <c r="B4" s="540"/>
      <c r="C4" s="533"/>
      <c r="D4" s="533"/>
      <c r="E4" s="533"/>
      <c r="F4" s="533"/>
      <c r="G4" s="533"/>
      <c r="H4" s="533"/>
      <c r="I4" s="533"/>
      <c r="J4" s="20" t="s">
        <v>7</v>
      </c>
      <c r="K4" s="20" t="s">
        <v>8</v>
      </c>
      <c r="L4" s="20" t="s">
        <v>9</v>
      </c>
      <c r="M4" s="21" t="s">
        <v>10</v>
      </c>
      <c r="N4" s="533"/>
      <c r="O4" s="533"/>
      <c r="P4" s="536"/>
      <c r="Q4" s="536"/>
      <c r="R4" s="536"/>
      <c r="S4" s="536"/>
      <c r="T4" s="533"/>
      <c r="U4" s="533"/>
      <c r="V4" s="20" t="s">
        <v>61</v>
      </c>
      <c r="W4" s="20" t="s">
        <v>62</v>
      </c>
      <c r="X4" s="20" t="s">
        <v>15</v>
      </c>
      <c r="Y4" s="20" t="s">
        <v>63</v>
      </c>
      <c r="Z4" s="20" t="s">
        <v>60</v>
      </c>
      <c r="AA4" s="20" t="s">
        <v>25</v>
      </c>
      <c r="AB4" s="533"/>
      <c r="AC4" s="536"/>
      <c r="AD4" s="20" t="s">
        <v>16</v>
      </c>
      <c r="AE4" s="20" t="s">
        <v>17</v>
      </c>
      <c r="AF4" s="20" t="s">
        <v>26</v>
      </c>
      <c r="AG4" s="533"/>
      <c r="AH4" s="533"/>
      <c r="AI4" s="533"/>
      <c r="AJ4" s="534"/>
    </row>
    <row r="5" spans="1:36" ht="15.75" thickBot="1" x14ac:dyDescent="0.3">
      <c r="A5" s="1"/>
      <c r="B5" s="22">
        <v>1</v>
      </c>
      <c r="C5" s="23">
        <v>2</v>
      </c>
      <c r="D5" s="23">
        <v>3</v>
      </c>
      <c r="E5" s="23">
        <v>4</v>
      </c>
      <c r="F5" s="23">
        <v>5</v>
      </c>
      <c r="G5" s="23">
        <v>6</v>
      </c>
      <c r="H5" s="23">
        <v>7</v>
      </c>
      <c r="I5" s="23">
        <v>8</v>
      </c>
      <c r="J5" s="23">
        <v>9</v>
      </c>
      <c r="K5" s="23">
        <v>10</v>
      </c>
      <c r="L5" s="23">
        <v>11</v>
      </c>
      <c r="M5" s="23">
        <v>12</v>
      </c>
      <c r="N5" s="23">
        <v>13</v>
      </c>
      <c r="O5" s="23">
        <v>14</v>
      </c>
      <c r="P5" s="23">
        <v>15</v>
      </c>
      <c r="Q5" s="23">
        <v>16</v>
      </c>
      <c r="R5" s="23">
        <v>17</v>
      </c>
      <c r="S5" s="24">
        <v>18</v>
      </c>
      <c r="T5" s="23">
        <v>19</v>
      </c>
      <c r="U5" s="23">
        <v>20</v>
      </c>
      <c r="V5" s="23">
        <v>21</v>
      </c>
      <c r="W5" s="23">
        <v>22</v>
      </c>
      <c r="X5" s="23">
        <v>23</v>
      </c>
      <c r="Y5" s="23">
        <v>24</v>
      </c>
      <c r="Z5" s="23">
        <v>25</v>
      </c>
      <c r="AA5" s="23">
        <v>26</v>
      </c>
      <c r="AB5" s="23">
        <v>27</v>
      </c>
      <c r="AC5" s="23">
        <v>28</v>
      </c>
      <c r="AD5" s="23">
        <v>29</v>
      </c>
      <c r="AE5" s="23">
        <v>30</v>
      </c>
      <c r="AF5" s="23">
        <v>31</v>
      </c>
      <c r="AG5" s="23">
        <v>32</v>
      </c>
      <c r="AH5" s="23">
        <v>33</v>
      </c>
      <c r="AI5" s="23">
        <v>34</v>
      </c>
      <c r="AJ5" s="25">
        <v>35</v>
      </c>
    </row>
    <row r="6" spans="1:36" ht="36.4" customHeight="1" x14ac:dyDescent="0.25">
      <c r="A6" s="1"/>
      <c r="B6" s="451" t="s">
        <v>230</v>
      </c>
      <c r="C6" s="435" t="s">
        <v>231</v>
      </c>
      <c r="D6" s="435" t="s">
        <v>232</v>
      </c>
      <c r="E6" s="435" t="s">
        <v>233</v>
      </c>
      <c r="F6" s="435" t="s">
        <v>234</v>
      </c>
      <c r="G6" s="435" t="s">
        <v>235</v>
      </c>
      <c r="H6" s="435" t="s">
        <v>79</v>
      </c>
      <c r="I6" s="435" t="s">
        <v>79</v>
      </c>
      <c r="J6" s="26" t="s">
        <v>236</v>
      </c>
      <c r="K6" s="26" t="s">
        <v>237</v>
      </c>
      <c r="L6" s="26" t="s">
        <v>92</v>
      </c>
      <c r="M6" s="27">
        <v>50</v>
      </c>
      <c r="N6" s="435" t="s">
        <v>82</v>
      </c>
      <c r="O6" s="435" t="s">
        <v>238</v>
      </c>
      <c r="P6" s="443" t="s">
        <v>239</v>
      </c>
      <c r="Q6" s="443" t="s">
        <v>240</v>
      </c>
      <c r="R6" s="443" t="s">
        <v>86</v>
      </c>
      <c r="S6" s="443" t="s">
        <v>135</v>
      </c>
      <c r="T6" s="433">
        <f>SUM(U6:U11)</f>
        <v>3236750</v>
      </c>
      <c r="U6" s="433">
        <f>V6</f>
        <v>816000</v>
      </c>
      <c r="V6" s="433">
        <v>816000</v>
      </c>
      <c r="W6" s="433">
        <v>0</v>
      </c>
      <c r="X6" s="433">
        <v>0</v>
      </c>
      <c r="Y6" s="433">
        <v>0</v>
      </c>
      <c r="Z6" s="433">
        <v>0</v>
      </c>
      <c r="AA6" s="433">
        <v>0</v>
      </c>
      <c r="AB6" s="433">
        <v>144000</v>
      </c>
      <c r="AC6" s="433" t="s">
        <v>87</v>
      </c>
      <c r="AD6" s="433">
        <v>0</v>
      </c>
      <c r="AE6" s="433">
        <f>V6</f>
        <v>816000</v>
      </c>
      <c r="AF6" s="433">
        <v>0</v>
      </c>
      <c r="AG6" s="433"/>
      <c r="AH6" s="530" t="s">
        <v>241</v>
      </c>
      <c r="AI6" s="530" t="s">
        <v>242</v>
      </c>
      <c r="AJ6" s="445">
        <v>45365</v>
      </c>
    </row>
    <row r="7" spans="1:36" ht="40.15" customHeight="1" x14ac:dyDescent="0.25">
      <c r="A7" s="1"/>
      <c r="B7" s="474"/>
      <c r="C7" s="442"/>
      <c r="D7" s="442"/>
      <c r="E7" s="442"/>
      <c r="F7" s="442"/>
      <c r="G7" s="442"/>
      <c r="H7" s="442"/>
      <c r="I7" s="442"/>
      <c r="J7" s="28" t="s">
        <v>243</v>
      </c>
      <c r="K7" s="28" t="s">
        <v>244</v>
      </c>
      <c r="L7" s="28" t="s">
        <v>89</v>
      </c>
      <c r="M7" s="28">
        <v>50</v>
      </c>
      <c r="N7" s="442"/>
      <c r="O7" s="442"/>
      <c r="P7" s="487"/>
      <c r="Q7" s="487"/>
      <c r="R7" s="487"/>
      <c r="S7" s="487"/>
      <c r="T7" s="465"/>
      <c r="U7" s="464"/>
      <c r="V7" s="464"/>
      <c r="W7" s="464"/>
      <c r="X7" s="464"/>
      <c r="Y7" s="464"/>
      <c r="Z7" s="464"/>
      <c r="AA7" s="464"/>
      <c r="AB7" s="464"/>
      <c r="AC7" s="464"/>
      <c r="AD7" s="464"/>
      <c r="AE7" s="464"/>
      <c r="AF7" s="464"/>
      <c r="AG7" s="464"/>
      <c r="AH7" s="531"/>
      <c r="AI7" s="531"/>
      <c r="AJ7" s="489"/>
    </row>
    <row r="8" spans="1:36" ht="35.65" customHeight="1" x14ac:dyDescent="0.25">
      <c r="A8" s="1"/>
      <c r="B8" s="474"/>
      <c r="C8" s="442"/>
      <c r="D8" s="442"/>
      <c r="E8" s="442"/>
      <c r="F8" s="442" t="s">
        <v>245</v>
      </c>
      <c r="G8" s="442"/>
      <c r="H8" s="442" t="s">
        <v>79</v>
      </c>
      <c r="I8" s="442" t="s">
        <v>79</v>
      </c>
      <c r="J8" s="28" t="s">
        <v>236</v>
      </c>
      <c r="K8" s="28" t="s">
        <v>237</v>
      </c>
      <c r="L8" s="28" t="s">
        <v>92</v>
      </c>
      <c r="M8" s="28">
        <v>121</v>
      </c>
      <c r="N8" s="442" t="s">
        <v>82</v>
      </c>
      <c r="O8" s="442" t="s">
        <v>246</v>
      </c>
      <c r="P8" s="487" t="s">
        <v>239</v>
      </c>
      <c r="Q8" s="487" t="s">
        <v>240</v>
      </c>
      <c r="R8" s="487" t="s">
        <v>86</v>
      </c>
      <c r="S8" s="487" t="s">
        <v>135</v>
      </c>
      <c r="T8" s="465"/>
      <c r="U8" s="464">
        <f>V8</f>
        <v>2000000</v>
      </c>
      <c r="V8" s="518">
        <v>2000000</v>
      </c>
      <c r="W8" s="518">
        <v>0</v>
      </c>
      <c r="X8" s="518">
        <v>0</v>
      </c>
      <c r="Y8" s="518">
        <v>0</v>
      </c>
      <c r="Z8" s="518">
        <v>0</v>
      </c>
      <c r="AA8" s="527">
        <v>0</v>
      </c>
      <c r="AB8" s="518">
        <v>352942</v>
      </c>
      <c r="AC8" s="464" t="s">
        <v>87</v>
      </c>
      <c r="AD8" s="527">
        <v>0</v>
      </c>
      <c r="AE8" s="464">
        <f>V8</f>
        <v>2000000</v>
      </c>
      <c r="AF8" s="527">
        <v>0</v>
      </c>
      <c r="AG8" s="527"/>
      <c r="AH8" s="531"/>
      <c r="AI8" s="531"/>
      <c r="AJ8" s="489"/>
    </row>
    <row r="9" spans="1:36" ht="39.4" customHeight="1" x14ac:dyDescent="0.25">
      <c r="A9" s="1"/>
      <c r="B9" s="474"/>
      <c r="C9" s="442"/>
      <c r="D9" s="442"/>
      <c r="E9" s="442"/>
      <c r="F9" s="442"/>
      <c r="G9" s="442"/>
      <c r="H9" s="442"/>
      <c r="I9" s="442"/>
      <c r="J9" s="28" t="s">
        <v>243</v>
      </c>
      <c r="K9" s="28" t="s">
        <v>244</v>
      </c>
      <c r="L9" s="28" t="s">
        <v>89</v>
      </c>
      <c r="M9" s="28">
        <v>121</v>
      </c>
      <c r="N9" s="442"/>
      <c r="O9" s="442"/>
      <c r="P9" s="487"/>
      <c r="Q9" s="487"/>
      <c r="R9" s="487"/>
      <c r="S9" s="487"/>
      <c r="T9" s="465"/>
      <c r="U9" s="464"/>
      <c r="V9" s="518"/>
      <c r="W9" s="518"/>
      <c r="X9" s="518"/>
      <c r="Y9" s="518"/>
      <c r="Z9" s="518"/>
      <c r="AA9" s="527"/>
      <c r="AB9" s="518"/>
      <c r="AC9" s="464"/>
      <c r="AD9" s="527"/>
      <c r="AE9" s="464"/>
      <c r="AF9" s="527"/>
      <c r="AG9" s="527"/>
      <c r="AH9" s="531"/>
      <c r="AI9" s="531"/>
      <c r="AJ9" s="489"/>
    </row>
    <row r="10" spans="1:36" ht="36.4" customHeight="1" x14ac:dyDescent="0.25">
      <c r="A10" s="1"/>
      <c r="B10" s="474"/>
      <c r="C10" s="442"/>
      <c r="D10" s="442"/>
      <c r="E10" s="442"/>
      <c r="F10" s="442" t="s">
        <v>247</v>
      </c>
      <c r="G10" s="442"/>
      <c r="H10" s="442" t="s">
        <v>79</v>
      </c>
      <c r="I10" s="442" t="s">
        <v>79</v>
      </c>
      <c r="J10" s="28" t="s">
        <v>236</v>
      </c>
      <c r="K10" s="28" t="s">
        <v>237</v>
      </c>
      <c r="L10" s="28" t="s">
        <v>92</v>
      </c>
      <c r="M10" s="28">
        <v>25</v>
      </c>
      <c r="N10" s="442" t="s">
        <v>82</v>
      </c>
      <c r="O10" s="442" t="s">
        <v>97</v>
      </c>
      <c r="P10" s="487" t="s">
        <v>239</v>
      </c>
      <c r="Q10" s="487" t="s">
        <v>240</v>
      </c>
      <c r="R10" s="487" t="s">
        <v>86</v>
      </c>
      <c r="S10" s="487" t="s">
        <v>135</v>
      </c>
      <c r="T10" s="465"/>
      <c r="U10" s="518">
        <f>V10</f>
        <v>420750</v>
      </c>
      <c r="V10" s="518">
        <v>420750</v>
      </c>
      <c r="W10" s="518">
        <v>0</v>
      </c>
      <c r="X10" s="518">
        <v>0</v>
      </c>
      <c r="Y10" s="518">
        <v>0</v>
      </c>
      <c r="Z10" s="518">
        <v>0</v>
      </c>
      <c r="AA10" s="527">
        <v>0</v>
      </c>
      <c r="AB10" s="518">
        <v>74250</v>
      </c>
      <c r="AC10" s="464" t="s">
        <v>87</v>
      </c>
      <c r="AD10" s="527">
        <v>0</v>
      </c>
      <c r="AE10" s="527">
        <f>V10</f>
        <v>420750</v>
      </c>
      <c r="AF10" s="527">
        <v>0</v>
      </c>
      <c r="AG10" s="527"/>
      <c r="AH10" s="531"/>
      <c r="AI10" s="531"/>
      <c r="AJ10" s="489"/>
    </row>
    <row r="11" spans="1:36" ht="39.4" customHeight="1" thickBot="1" x14ac:dyDescent="0.3">
      <c r="A11" s="1"/>
      <c r="B11" s="452"/>
      <c r="C11" s="437"/>
      <c r="D11" s="437"/>
      <c r="E11" s="437"/>
      <c r="F11" s="437"/>
      <c r="G11" s="437"/>
      <c r="H11" s="437"/>
      <c r="I11" s="437"/>
      <c r="J11" s="29" t="s">
        <v>243</v>
      </c>
      <c r="K11" s="29" t="s">
        <v>244</v>
      </c>
      <c r="L11" s="29" t="s">
        <v>89</v>
      </c>
      <c r="M11" s="29">
        <v>19</v>
      </c>
      <c r="N11" s="437"/>
      <c r="O11" s="437"/>
      <c r="P11" s="444"/>
      <c r="Q11" s="444"/>
      <c r="R11" s="444"/>
      <c r="S11" s="444"/>
      <c r="T11" s="436"/>
      <c r="U11" s="519"/>
      <c r="V11" s="519"/>
      <c r="W11" s="519"/>
      <c r="X11" s="519"/>
      <c r="Y11" s="519"/>
      <c r="Z11" s="519"/>
      <c r="AA11" s="528"/>
      <c r="AB11" s="519"/>
      <c r="AC11" s="434"/>
      <c r="AD11" s="528"/>
      <c r="AE11" s="528"/>
      <c r="AF11" s="528"/>
      <c r="AG11" s="528"/>
      <c r="AH11" s="532"/>
      <c r="AI11" s="532"/>
      <c r="AJ11" s="446"/>
    </row>
    <row r="12" spans="1:36" s="31" customFormat="1" ht="39.4" customHeight="1" x14ac:dyDescent="0.2">
      <c r="A12" s="1"/>
      <c r="B12" s="520" t="s">
        <v>248</v>
      </c>
      <c r="C12" s="435" t="s">
        <v>249</v>
      </c>
      <c r="D12" s="435" t="s">
        <v>232</v>
      </c>
      <c r="E12" s="435" t="s">
        <v>233</v>
      </c>
      <c r="F12" s="435" t="s">
        <v>250</v>
      </c>
      <c r="G12" s="435" t="s">
        <v>235</v>
      </c>
      <c r="H12" s="435" t="s">
        <v>79</v>
      </c>
      <c r="I12" s="435" t="s">
        <v>79</v>
      </c>
      <c r="J12" s="26" t="s">
        <v>236</v>
      </c>
      <c r="K12" s="26" t="s">
        <v>237</v>
      </c>
      <c r="L12" s="26" t="s">
        <v>92</v>
      </c>
      <c r="M12" s="26">
        <v>34</v>
      </c>
      <c r="N12" s="435" t="s">
        <v>82</v>
      </c>
      <c r="O12" s="435" t="s">
        <v>380</v>
      </c>
      <c r="P12" s="443" t="s">
        <v>239</v>
      </c>
      <c r="Q12" s="443" t="s">
        <v>240</v>
      </c>
      <c r="R12" s="443" t="s">
        <v>86</v>
      </c>
      <c r="S12" s="443" t="s">
        <v>135</v>
      </c>
      <c r="T12" s="529">
        <f>U12+U14</f>
        <v>2409750</v>
      </c>
      <c r="U12" s="529">
        <f>V12</f>
        <v>879750</v>
      </c>
      <c r="V12" s="529">
        <v>879750</v>
      </c>
      <c r="W12" s="529">
        <v>0</v>
      </c>
      <c r="X12" s="529">
        <v>0</v>
      </c>
      <c r="Y12" s="529">
        <v>0</v>
      </c>
      <c r="Z12" s="529">
        <v>0</v>
      </c>
      <c r="AA12" s="526">
        <v>0</v>
      </c>
      <c r="AB12" s="529">
        <v>155250</v>
      </c>
      <c r="AC12" s="433" t="s">
        <v>87</v>
      </c>
      <c r="AD12" s="526">
        <v>0</v>
      </c>
      <c r="AE12" s="526">
        <f>V12</f>
        <v>879750</v>
      </c>
      <c r="AF12" s="526">
        <v>0</v>
      </c>
      <c r="AG12" s="526"/>
      <c r="AH12" s="435" t="s">
        <v>251</v>
      </c>
      <c r="AI12" s="435" t="s">
        <v>252</v>
      </c>
      <c r="AJ12" s="523">
        <v>45454</v>
      </c>
    </row>
    <row r="13" spans="1:36" s="31" customFormat="1" ht="39.4" customHeight="1" x14ac:dyDescent="0.2">
      <c r="A13" s="1"/>
      <c r="B13" s="521"/>
      <c r="C13" s="442"/>
      <c r="D13" s="442"/>
      <c r="E13" s="442"/>
      <c r="F13" s="442"/>
      <c r="G13" s="442"/>
      <c r="H13" s="442"/>
      <c r="I13" s="442"/>
      <c r="J13" s="28" t="s">
        <v>243</v>
      </c>
      <c r="K13" s="28" t="s">
        <v>244</v>
      </c>
      <c r="L13" s="28" t="s">
        <v>89</v>
      </c>
      <c r="M13" s="28">
        <v>30</v>
      </c>
      <c r="N13" s="442"/>
      <c r="O13" s="442"/>
      <c r="P13" s="487"/>
      <c r="Q13" s="487"/>
      <c r="R13" s="487"/>
      <c r="S13" s="487"/>
      <c r="T13" s="442"/>
      <c r="U13" s="518"/>
      <c r="V13" s="518"/>
      <c r="W13" s="518"/>
      <c r="X13" s="518"/>
      <c r="Y13" s="518"/>
      <c r="Z13" s="518"/>
      <c r="AA13" s="527"/>
      <c r="AB13" s="518"/>
      <c r="AC13" s="464"/>
      <c r="AD13" s="527"/>
      <c r="AE13" s="527"/>
      <c r="AF13" s="527"/>
      <c r="AG13" s="527"/>
      <c r="AH13" s="442"/>
      <c r="AI13" s="442"/>
      <c r="AJ13" s="524"/>
    </row>
    <row r="14" spans="1:36" s="31" customFormat="1" ht="39.4" customHeight="1" x14ac:dyDescent="0.2">
      <c r="A14" s="1"/>
      <c r="B14" s="521"/>
      <c r="C14" s="442"/>
      <c r="D14" s="442"/>
      <c r="E14" s="442"/>
      <c r="F14" s="442" t="s">
        <v>253</v>
      </c>
      <c r="G14" s="442"/>
      <c r="H14" s="442" t="s">
        <v>79</v>
      </c>
      <c r="I14" s="442" t="s">
        <v>79</v>
      </c>
      <c r="J14" s="28" t="s">
        <v>236</v>
      </c>
      <c r="K14" s="28" t="s">
        <v>237</v>
      </c>
      <c r="L14" s="28" t="s">
        <v>92</v>
      </c>
      <c r="M14" s="28">
        <v>86</v>
      </c>
      <c r="N14" s="442" t="s">
        <v>82</v>
      </c>
      <c r="O14" s="442" t="s">
        <v>96</v>
      </c>
      <c r="P14" s="487" t="s">
        <v>239</v>
      </c>
      <c r="Q14" s="487" t="s">
        <v>240</v>
      </c>
      <c r="R14" s="487" t="s">
        <v>86</v>
      </c>
      <c r="S14" s="487" t="s">
        <v>135</v>
      </c>
      <c r="T14" s="442"/>
      <c r="U14" s="518">
        <f>V14</f>
        <v>1530000</v>
      </c>
      <c r="V14" s="518">
        <v>1530000</v>
      </c>
      <c r="W14" s="518">
        <v>0</v>
      </c>
      <c r="X14" s="518">
        <v>0</v>
      </c>
      <c r="Y14" s="518">
        <v>0</v>
      </c>
      <c r="Z14" s="518">
        <v>0</v>
      </c>
      <c r="AA14" s="527">
        <v>0</v>
      </c>
      <c r="AB14" s="518">
        <v>270000</v>
      </c>
      <c r="AC14" s="464" t="s">
        <v>87</v>
      </c>
      <c r="AD14" s="527">
        <v>0</v>
      </c>
      <c r="AE14" s="527">
        <f>V14</f>
        <v>1530000</v>
      </c>
      <c r="AF14" s="527">
        <v>0</v>
      </c>
      <c r="AG14" s="527"/>
      <c r="AH14" s="442"/>
      <c r="AI14" s="442"/>
      <c r="AJ14" s="524"/>
    </row>
    <row r="15" spans="1:36" s="31" customFormat="1" ht="39.4" customHeight="1" thickBot="1" x14ac:dyDescent="0.25">
      <c r="A15" s="1"/>
      <c r="B15" s="522"/>
      <c r="C15" s="437"/>
      <c r="D15" s="437"/>
      <c r="E15" s="437"/>
      <c r="F15" s="437"/>
      <c r="G15" s="437"/>
      <c r="H15" s="437"/>
      <c r="I15" s="437"/>
      <c r="J15" s="29" t="s">
        <v>243</v>
      </c>
      <c r="K15" s="29" t="s">
        <v>244</v>
      </c>
      <c r="L15" s="29" t="s">
        <v>89</v>
      </c>
      <c r="M15" s="29">
        <v>86</v>
      </c>
      <c r="N15" s="437"/>
      <c r="O15" s="437"/>
      <c r="P15" s="444"/>
      <c r="Q15" s="444"/>
      <c r="R15" s="444"/>
      <c r="S15" s="444"/>
      <c r="T15" s="437"/>
      <c r="U15" s="519"/>
      <c r="V15" s="519"/>
      <c r="W15" s="519"/>
      <c r="X15" s="519"/>
      <c r="Y15" s="519"/>
      <c r="Z15" s="519"/>
      <c r="AA15" s="528"/>
      <c r="AB15" s="519"/>
      <c r="AC15" s="434"/>
      <c r="AD15" s="528"/>
      <c r="AE15" s="528"/>
      <c r="AF15" s="528"/>
      <c r="AG15" s="528"/>
      <c r="AH15" s="437"/>
      <c r="AI15" s="437"/>
      <c r="AJ15" s="525"/>
    </row>
    <row r="16" spans="1:36" s="31" customFormat="1" ht="45" customHeight="1" x14ac:dyDescent="0.2">
      <c r="A16" s="1"/>
      <c r="B16" s="451" t="s">
        <v>254</v>
      </c>
      <c r="C16" s="435" t="s">
        <v>255</v>
      </c>
      <c r="D16" s="435" t="s">
        <v>232</v>
      </c>
      <c r="E16" s="435" t="s">
        <v>233</v>
      </c>
      <c r="F16" s="435" t="s">
        <v>256</v>
      </c>
      <c r="G16" s="435" t="s">
        <v>235</v>
      </c>
      <c r="H16" s="435" t="s">
        <v>79</v>
      </c>
      <c r="I16" s="435" t="s">
        <v>79</v>
      </c>
      <c r="J16" s="26" t="s">
        <v>236</v>
      </c>
      <c r="K16" s="26" t="s">
        <v>237</v>
      </c>
      <c r="L16" s="26" t="s">
        <v>92</v>
      </c>
      <c r="M16" s="27">
        <v>23</v>
      </c>
      <c r="N16" s="435" t="s">
        <v>82</v>
      </c>
      <c r="O16" s="435" t="s">
        <v>381</v>
      </c>
      <c r="P16" s="443" t="s">
        <v>239</v>
      </c>
      <c r="Q16" s="443" t="s">
        <v>240</v>
      </c>
      <c r="R16" s="443" t="s">
        <v>86</v>
      </c>
      <c r="S16" s="443" t="s">
        <v>135</v>
      </c>
      <c r="T16" s="433">
        <f>U16</f>
        <v>1259594.51</v>
      </c>
      <c r="U16" s="433">
        <f>V16</f>
        <v>1259594.51</v>
      </c>
      <c r="V16" s="433">
        <v>1259594.51</v>
      </c>
      <c r="W16" s="433">
        <v>0</v>
      </c>
      <c r="X16" s="433">
        <v>0</v>
      </c>
      <c r="Y16" s="433">
        <v>0</v>
      </c>
      <c r="Z16" s="433">
        <v>0</v>
      </c>
      <c r="AA16" s="433">
        <v>0</v>
      </c>
      <c r="AB16" s="433">
        <v>222281.38</v>
      </c>
      <c r="AC16" s="433" t="s">
        <v>87</v>
      </c>
      <c r="AD16" s="433">
        <v>0</v>
      </c>
      <c r="AE16" s="433">
        <f>V16</f>
        <v>1259594.51</v>
      </c>
      <c r="AF16" s="433">
        <v>0</v>
      </c>
      <c r="AG16" s="433"/>
      <c r="AH16" s="447">
        <v>45474</v>
      </c>
      <c r="AI16" s="447">
        <v>45536</v>
      </c>
      <c r="AJ16" s="515">
        <v>45483</v>
      </c>
    </row>
    <row r="17" spans="1:36" s="31" customFormat="1" ht="56.65" customHeight="1" thickBot="1" x14ac:dyDescent="0.25">
      <c r="A17" s="1"/>
      <c r="B17" s="452"/>
      <c r="C17" s="437"/>
      <c r="D17" s="437"/>
      <c r="E17" s="437"/>
      <c r="F17" s="437"/>
      <c r="G17" s="437"/>
      <c r="H17" s="437"/>
      <c r="I17" s="437"/>
      <c r="J17" s="29" t="s">
        <v>243</v>
      </c>
      <c r="K17" s="29" t="s">
        <v>244</v>
      </c>
      <c r="L17" s="29" t="s">
        <v>89</v>
      </c>
      <c r="M17" s="30">
        <v>23</v>
      </c>
      <c r="N17" s="437"/>
      <c r="O17" s="436"/>
      <c r="P17" s="444"/>
      <c r="Q17" s="444"/>
      <c r="R17" s="444"/>
      <c r="S17" s="444"/>
      <c r="T17" s="436"/>
      <c r="U17" s="434"/>
      <c r="V17" s="434"/>
      <c r="W17" s="434"/>
      <c r="X17" s="434"/>
      <c r="Y17" s="434"/>
      <c r="Z17" s="434"/>
      <c r="AA17" s="434"/>
      <c r="AB17" s="434"/>
      <c r="AC17" s="434"/>
      <c r="AD17" s="434"/>
      <c r="AE17" s="434"/>
      <c r="AF17" s="434"/>
      <c r="AG17" s="434"/>
      <c r="AH17" s="448"/>
      <c r="AI17" s="448"/>
      <c r="AJ17" s="516"/>
    </row>
    <row r="18" spans="1:36" ht="46.5" customHeight="1" x14ac:dyDescent="0.25">
      <c r="A18" s="1"/>
      <c r="B18" s="451" t="s">
        <v>257</v>
      </c>
      <c r="C18" s="435" t="s">
        <v>258</v>
      </c>
      <c r="D18" s="435" t="s">
        <v>232</v>
      </c>
      <c r="E18" s="435" t="s">
        <v>233</v>
      </c>
      <c r="F18" s="435" t="s">
        <v>259</v>
      </c>
      <c r="G18" s="435" t="s">
        <v>235</v>
      </c>
      <c r="H18" s="435" t="s">
        <v>79</v>
      </c>
      <c r="I18" s="435" t="s">
        <v>79</v>
      </c>
      <c r="J18" s="26" t="s">
        <v>236</v>
      </c>
      <c r="K18" s="26" t="s">
        <v>237</v>
      </c>
      <c r="L18" s="26" t="s">
        <v>92</v>
      </c>
      <c r="M18" s="27">
        <v>25</v>
      </c>
      <c r="N18" s="435" t="s">
        <v>82</v>
      </c>
      <c r="O18" s="435" t="s">
        <v>382</v>
      </c>
      <c r="P18" s="443" t="s">
        <v>239</v>
      </c>
      <c r="Q18" s="443" t="s">
        <v>240</v>
      </c>
      <c r="R18" s="443" t="s">
        <v>86</v>
      </c>
      <c r="S18" s="443" t="s">
        <v>135</v>
      </c>
      <c r="T18" s="433">
        <f>U18</f>
        <v>300900</v>
      </c>
      <c r="U18" s="433">
        <f>V18</f>
        <v>300900</v>
      </c>
      <c r="V18" s="433">
        <v>300900</v>
      </c>
      <c r="W18" s="433">
        <v>0</v>
      </c>
      <c r="X18" s="433">
        <v>0</v>
      </c>
      <c r="Y18" s="433">
        <v>0</v>
      </c>
      <c r="Z18" s="433">
        <v>0</v>
      </c>
      <c r="AA18" s="433">
        <v>0</v>
      </c>
      <c r="AB18" s="433">
        <v>53100</v>
      </c>
      <c r="AC18" s="433" t="s">
        <v>87</v>
      </c>
      <c r="AD18" s="433">
        <v>0</v>
      </c>
      <c r="AE18" s="433">
        <f>V18</f>
        <v>300900</v>
      </c>
      <c r="AF18" s="433">
        <v>0</v>
      </c>
      <c r="AG18" s="433"/>
      <c r="AH18" s="447">
        <v>45566</v>
      </c>
      <c r="AI18" s="447">
        <v>45627</v>
      </c>
      <c r="AJ18" s="445">
        <v>45574</v>
      </c>
    </row>
    <row r="19" spans="1:36" ht="50.65" customHeight="1" thickBot="1" x14ac:dyDescent="0.3">
      <c r="A19" s="1"/>
      <c r="B19" s="517"/>
      <c r="C19" s="490"/>
      <c r="D19" s="490"/>
      <c r="E19" s="490"/>
      <c r="F19" s="490"/>
      <c r="G19" s="490"/>
      <c r="H19" s="490"/>
      <c r="I19" s="490"/>
      <c r="J19" s="117" t="s">
        <v>243</v>
      </c>
      <c r="K19" s="117" t="s">
        <v>244</v>
      </c>
      <c r="L19" s="117" t="s">
        <v>89</v>
      </c>
      <c r="M19" s="118">
        <v>25</v>
      </c>
      <c r="N19" s="490"/>
      <c r="O19" s="492"/>
      <c r="P19" s="514"/>
      <c r="Q19" s="514"/>
      <c r="R19" s="514"/>
      <c r="S19" s="514"/>
      <c r="T19" s="511"/>
      <c r="U19" s="511"/>
      <c r="V19" s="511"/>
      <c r="W19" s="511"/>
      <c r="X19" s="511"/>
      <c r="Y19" s="511"/>
      <c r="Z19" s="511"/>
      <c r="AA19" s="511"/>
      <c r="AB19" s="511"/>
      <c r="AC19" s="511"/>
      <c r="AD19" s="511"/>
      <c r="AE19" s="511"/>
      <c r="AF19" s="511"/>
      <c r="AG19" s="511"/>
      <c r="AH19" s="512"/>
      <c r="AI19" s="512"/>
      <c r="AJ19" s="513"/>
    </row>
    <row r="20" spans="1:36" ht="2.65" customHeight="1" x14ac:dyDescent="0.25">
      <c r="A20" s="1"/>
      <c r="B20" s="451" t="s">
        <v>383</v>
      </c>
      <c r="C20" s="435" t="s">
        <v>384</v>
      </c>
      <c r="D20" s="435" t="s">
        <v>232</v>
      </c>
      <c r="E20" s="435" t="s">
        <v>233</v>
      </c>
      <c r="F20" s="505" t="s">
        <v>561</v>
      </c>
      <c r="G20" s="435" t="s">
        <v>235</v>
      </c>
      <c r="H20" s="505" t="s">
        <v>79</v>
      </c>
      <c r="I20" s="505" t="s">
        <v>79</v>
      </c>
      <c r="J20" s="505" t="s">
        <v>385</v>
      </c>
      <c r="K20" s="505" t="s">
        <v>386</v>
      </c>
      <c r="L20" s="505" t="s">
        <v>147</v>
      </c>
      <c r="M20" s="508">
        <v>10</v>
      </c>
      <c r="N20" s="505" t="s">
        <v>82</v>
      </c>
      <c r="O20" s="505" t="s">
        <v>387</v>
      </c>
      <c r="P20" s="505" t="s">
        <v>239</v>
      </c>
      <c r="Q20" s="505" t="s">
        <v>240</v>
      </c>
      <c r="R20" s="505" t="s">
        <v>86</v>
      </c>
      <c r="S20" s="505" t="s">
        <v>135</v>
      </c>
      <c r="T20" s="433">
        <f>SUM(U20:U27)</f>
        <v>1375000</v>
      </c>
      <c r="U20" s="502">
        <f>V20</f>
        <v>525000</v>
      </c>
      <c r="V20" s="502">
        <v>525000</v>
      </c>
      <c r="W20" s="502">
        <v>0</v>
      </c>
      <c r="X20" s="502">
        <v>0</v>
      </c>
      <c r="Y20" s="502">
        <v>0</v>
      </c>
      <c r="Z20" s="502">
        <v>0</v>
      </c>
      <c r="AA20" s="502">
        <v>0</v>
      </c>
      <c r="AB20" s="502">
        <v>175000</v>
      </c>
      <c r="AC20" s="502" t="s">
        <v>87</v>
      </c>
      <c r="AD20" s="502">
        <v>0</v>
      </c>
      <c r="AE20" s="502">
        <f>V20</f>
        <v>525000</v>
      </c>
      <c r="AF20" s="502">
        <v>0</v>
      </c>
      <c r="AG20" s="427"/>
      <c r="AH20" s="447" t="s">
        <v>388</v>
      </c>
      <c r="AI20" s="447" t="s">
        <v>251</v>
      </c>
      <c r="AJ20" s="501" t="s">
        <v>486</v>
      </c>
    </row>
    <row r="21" spans="1:36" ht="27.4" customHeight="1" x14ac:dyDescent="0.25">
      <c r="A21" s="1"/>
      <c r="B21" s="474"/>
      <c r="C21" s="442"/>
      <c r="D21" s="442"/>
      <c r="E21" s="442"/>
      <c r="F21" s="506"/>
      <c r="G21" s="442"/>
      <c r="H21" s="506"/>
      <c r="I21" s="506"/>
      <c r="J21" s="506"/>
      <c r="K21" s="506"/>
      <c r="L21" s="506"/>
      <c r="M21" s="509"/>
      <c r="N21" s="506"/>
      <c r="O21" s="506"/>
      <c r="P21" s="506"/>
      <c r="Q21" s="506"/>
      <c r="R21" s="506"/>
      <c r="S21" s="506"/>
      <c r="T21" s="464"/>
      <c r="U21" s="503"/>
      <c r="V21" s="503"/>
      <c r="W21" s="503"/>
      <c r="X21" s="503"/>
      <c r="Y21" s="503"/>
      <c r="Z21" s="503"/>
      <c r="AA21" s="503"/>
      <c r="AB21" s="503"/>
      <c r="AC21" s="503"/>
      <c r="AD21" s="503"/>
      <c r="AE21" s="503"/>
      <c r="AF21" s="503"/>
      <c r="AG21" s="460"/>
      <c r="AH21" s="488"/>
      <c r="AI21" s="488"/>
      <c r="AJ21" s="489"/>
    </row>
    <row r="22" spans="1:36" ht="19.5" customHeight="1" x14ac:dyDescent="0.25">
      <c r="A22" s="1"/>
      <c r="B22" s="474"/>
      <c r="C22" s="442"/>
      <c r="D22" s="442"/>
      <c r="E22" s="442"/>
      <c r="F22" s="506"/>
      <c r="G22" s="442"/>
      <c r="H22" s="506"/>
      <c r="I22" s="506"/>
      <c r="J22" s="507"/>
      <c r="K22" s="507"/>
      <c r="L22" s="507"/>
      <c r="M22" s="510"/>
      <c r="N22" s="506"/>
      <c r="O22" s="506"/>
      <c r="P22" s="506"/>
      <c r="Q22" s="506"/>
      <c r="R22" s="506"/>
      <c r="S22" s="506"/>
      <c r="T22" s="464"/>
      <c r="U22" s="503"/>
      <c r="V22" s="503"/>
      <c r="W22" s="503"/>
      <c r="X22" s="503"/>
      <c r="Y22" s="503"/>
      <c r="Z22" s="503"/>
      <c r="AA22" s="503"/>
      <c r="AB22" s="503"/>
      <c r="AC22" s="503"/>
      <c r="AD22" s="503"/>
      <c r="AE22" s="503"/>
      <c r="AF22" s="503"/>
      <c r="AG22" s="460"/>
      <c r="AH22" s="488"/>
      <c r="AI22" s="488"/>
      <c r="AJ22" s="489"/>
    </row>
    <row r="23" spans="1:36" ht="57.4" customHeight="1" x14ac:dyDescent="0.25">
      <c r="A23" s="1"/>
      <c r="B23" s="474"/>
      <c r="C23" s="442"/>
      <c r="D23" s="442"/>
      <c r="E23" s="442"/>
      <c r="F23" s="507"/>
      <c r="G23" s="442"/>
      <c r="H23" s="507"/>
      <c r="I23" s="507"/>
      <c r="J23" s="157" t="s">
        <v>389</v>
      </c>
      <c r="K23" s="157" t="s">
        <v>390</v>
      </c>
      <c r="L23" s="157" t="s">
        <v>391</v>
      </c>
      <c r="M23" s="158">
        <v>10</v>
      </c>
      <c r="N23" s="507"/>
      <c r="O23" s="507"/>
      <c r="P23" s="507"/>
      <c r="Q23" s="507"/>
      <c r="R23" s="507"/>
      <c r="S23" s="507"/>
      <c r="T23" s="464"/>
      <c r="U23" s="504"/>
      <c r="V23" s="504"/>
      <c r="W23" s="504"/>
      <c r="X23" s="504"/>
      <c r="Y23" s="504"/>
      <c r="Z23" s="504"/>
      <c r="AA23" s="504"/>
      <c r="AB23" s="504"/>
      <c r="AC23" s="504"/>
      <c r="AD23" s="504"/>
      <c r="AE23" s="504"/>
      <c r="AF23" s="504"/>
      <c r="AG23" s="495"/>
      <c r="AH23" s="488"/>
      <c r="AI23" s="488"/>
      <c r="AJ23" s="489"/>
    </row>
    <row r="24" spans="1:36" ht="45" customHeight="1" x14ac:dyDescent="0.25">
      <c r="A24" s="1"/>
      <c r="B24" s="474"/>
      <c r="C24" s="442"/>
      <c r="D24" s="442"/>
      <c r="E24" s="442"/>
      <c r="F24" s="442" t="s">
        <v>392</v>
      </c>
      <c r="G24" s="442"/>
      <c r="H24" s="442" t="s">
        <v>79</v>
      </c>
      <c r="I24" s="442" t="s">
        <v>79</v>
      </c>
      <c r="J24" s="28" t="s">
        <v>385</v>
      </c>
      <c r="K24" s="28" t="s">
        <v>386</v>
      </c>
      <c r="L24" s="28" t="s">
        <v>147</v>
      </c>
      <c r="M24" s="116">
        <v>10</v>
      </c>
      <c r="N24" s="442" t="s">
        <v>82</v>
      </c>
      <c r="O24" s="442" t="s">
        <v>393</v>
      </c>
      <c r="P24" s="487" t="s">
        <v>239</v>
      </c>
      <c r="Q24" s="487" t="s">
        <v>240</v>
      </c>
      <c r="R24" s="487" t="s">
        <v>86</v>
      </c>
      <c r="S24" s="487" t="s">
        <v>135</v>
      </c>
      <c r="T24" s="464"/>
      <c r="U24" s="464">
        <f>V24</f>
        <v>340000</v>
      </c>
      <c r="V24" s="464">
        <v>340000</v>
      </c>
      <c r="W24" s="464">
        <v>0</v>
      </c>
      <c r="X24" s="464">
        <v>0</v>
      </c>
      <c r="Y24" s="464">
        <v>0</v>
      </c>
      <c r="Z24" s="464">
        <v>0</v>
      </c>
      <c r="AA24" s="464">
        <v>0</v>
      </c>
      <c r="AB24" s="464">
        <v>60000</v>
      </c>
      <c r="AC24" s="464" t="s">
        <v>87</v>
      </c>
      <c r="AD24" s="464">
        <v>0</v>
      </c>
      <c r="AE24" s="464">
        <f>V24</f>
        <v>340000</v>
      </c>
      <c r="AF24" s="464">
        <v>0</v>
      </c>
      <c r="AG24" s="464"/>
      <c r="AH24" s="488"/>
      <c r="AI24" s="488"/>
      <c r="AJ24" s="489"/>
    </row>
    <row r="25" spans="1:36" ht="55.15" customHeight="1" x14ac:dyDescent="0.25">
      <c r="A25" s="1"/>
      <c r="B25" s="474"/>
      <c r="C25" s="442"/>
      <c r="D25" s="442"/>
      <c r="E25" s="442"/>
      <c r="F25" s="442"/>
      <c r="G25" s="442"/>
      <c r="H25" s="442"/>
      <c r="I25" s="442"/>
      <c r="J25" s="28" t="s">
        <v>389</v>
      </c>
      <c r="K25" s="28" t="s">
        <v>390</v>
      </c>
      <c r="L25" s="28" t="s">
        <v>391</v>
      </c>
      <c r="M25" s="116">
        <v>10</v>
      </c>
      <c r="N25" s="442"/>
      <c r="O25" s="465"/>
      <c r="P25" s="487"/>
      <c r="Q25" s="487"/>
      <c r="R25" s="487"/>
      <c r="S25" s="487"/>
      <c r="T25" s="464"/>
      <c r="U25" s="464"/>
      <c r="V25" s="464"/>
      <c r="W25" s="464"/>
      <c r="X25" s="464"/>
      <c r="Y25" s="464"/>
      <c r="Z25" s="464"/>
      <c r="AA25" s="464"/>
      <c r="AB25" s="464"/>
      <c r="AC25" s="464"/>
      <c r="AD25" s="464"/>
      <c r="AE25" s="464"/>
      <c r="AF25" s="464"/>
      <c r="AG25" s="464"/>
      <c r="AH25" s="488"/>
      <c r="AI25" s="488"/>
      <c r="AJ25" s="489"/>
    </row>
    <row r="26" spans="1:36" ht="45" customHeight="1" x14ac:dyDescent="0.25">
      <c r="A26" s="1"/>
      <c r="B26" s="474"/>
      <c r="C26" s="442"/>
      <c r="D26" s="442"/>
      <c r="E26" s="442"/>
      <c r="F26" s="476" t="s">
        <v>562</v>
      </c>
      <c r="G26" s="442"/>
      <c r="H26" s="476" t="s">
        <v>79</v>
      </c>
      <c r="I26" s="476" t="s">
        <v>79</v>
      </c>
      <c r="J26" s="157" t="s">
        <v>385</v>
      </c>
      <c r="K26" s="157" t="s">
        <v>386</v>
      </c>
      <c r="L26" s="157" t="s">
        <v>147</v>
      </c>
      <c r="M26" s="158">
        <v>24</v>
      </c>
      <c r="N26" s="476" t="s">
        <v>82</v>
      </c>
      <c r="O26" s="476" t="s">
        <v>393</v>
      </c>
      <c r="P26" s="476" t="s">
        <v>239</v>
      </c>
      <c r="Q26" s="476" t="s">
        <v>240</v>
      </c>
      <c r="R26" s="476" t="s">
        <v>86</v>
      </c>
      <c r="S26" s="476" t="s">
        <v>135</v>
      </c>
      <c r="T26" s="464"/>
      <c r="U26" s="469">
        <f>V26</f>
        <v>510000</v>
      </c>
      <c r="V26" s="469">
        <v>510000</v>
      </c>
      <c r="W26" s="469">
        <v>0</v>
      </c>
      <c r="X26" s="469">
        <v>0</v>
      </c>
      <c r="Y26" s="469">
        <v>0</v>
      </c>
      <c r="Z26" s="469">
        <v>0</v>
      </c>
      <c r="AA26" s="469">
        <v>0</v>
      </c>
      <c r="AB26" s="469">
        <v>90000</v>
      </c>
      <c r="AC26" s="469" t="s">
        <v>87</v>
      </c>
      <c r="AD26" s="469">
        <v>0</v>
      </c>
      <c r="AE26" s="469">
        <f>V26</f>
        <v>510000</v>
      </c>
      <c r="AF26" s="469">
        <v>0</v>
      </c>
      <c r="AG26" s="464"/>
      <c r="AH26" s="488"/>
      <c r="AI26" s="488"/>
      <c r="AJ26" s="489"/>
    </row>
    <row r="27" spans="1:36" ht="57" customHeight="1" thickBot="1" x14ac:dyDescent="0.3">
      <c r="A27" s="1"/>
      <c r="B27" s="452"/>
      <c r="C27" s="437"/>
      <c r="D27" s="437"/>
      <c r="E27" s="437"/>
      <c r="F27" s="484"/>
      <c r="G27" s="437"/>
      <c r="H27" s="484"/>
      <c r="I27" s="484"/>
      <c r="J27" s="159" t="s">
        <v>389</v>
      </c>
      <c r="K27" s="159" t="s">
        <v>390</v>
      </c>
      <c r="L27" s="159" t="s">
        <v>391</v>
      </c>
      <c r="M27" s="160">
        <v>24</v>
      </c>
      <c r="N27" s="484"/>
      <c r="O27" s="500"/>
      <c r="P27" s="484"/>
      <c r="Q27" s="484"/>
      <c r="R27" s="484"/>
      <c r="S27" s="484"/>
      <c r="T27" s="434"/>
      <c r="U27" s="481"/>
      <c r="V27" s="481"/>
      <c r="W27" s="481"/>
      <c r="X27" s="481"/>
      <c r="Y27" s="481"/>
      <c r="Z27" s="481"/>
      <c r="AA27" s="481"/>
      <c r="AB27" s="481"/>
      <c r="AC27" s="481"/>
      <c r="AD27" s="481"/>
      <c r="AE27" s="481"/>
      <c r="AF27" s="481"/>
      <c r="AG27" s="434"/>
      <c r="AH27" s="448"/>
      <c r="AI27" s="448"/>
      <c r="AJ27" s="446"/>
    </row>
    <row r="28" spans="1:36" ht="6" customHeight="1" x14ac:dyDescent="0.25">
      <c r="A28" s="1"/>
      <c r="B28" s="451" t="s">
        <v>394</v>
      </c>
      <c r="C28" s="435" t="s">
        <v>395</v>
      </c>
      <c r="D28" s="435" t="s">
        <v>232</v>
      </c>
      <c r="E28" s="435" t="s">
        <v>233</v>
      </c>
      <c r="F28" s="440" t="s">
        <v>396</v>
      </c>
      <c r="G28" s="435" t="s">
        <v>235</v>
      </c>
      <c r="H28" s="440" t="s">
        <v>79</v>
      </c>
      <c r="I28" s="440" t="s">
        <v>79</v>
      </c>
      <c r="J28" s="440" t="s">
        <v>385</v>
      </c>
      <c r="K28" s="440" t="s">
        <v>386</v>
      </c>
      <c r="L28" s="440" t="s">
        <v>147</v>
      </c>
      <c r="M28" s="499">
        <v>28</v>
      </c>
      <c r="N28" s="440" t="s">
        <v>82</v>
      </c>
      <c r="O28" s="440" t="s">
        <v>380</v>
      </c>
      <c r="P28" s="496" t="s">
        <v>239</v>
      </c>
      <c r="Q28" s="496" t="s">
        <v>240</v>
      </c>
      <c r="R28" s="496" t="s">
        <v>86</v>
      </c>
      <c r="S28" s="496" t="s">
        <v>135</v>
      </c>
      <c r="T28" s="433">
        <f>SUM(U28:U35)</f>
        <v>3893500</v>
      </c>
      <c r="U28" s="427">
        <f>V28</f>
        <v>1521500</v>
      </c>
      <c r="V28" s="427">
        <v>1521500</v>
      </c>
      <c r="W28" s="427">
        <v>0</v>
      </c>
      <c r="X28" s="427">
        <v>0</v>
      </c>
      <c r="Y28" s="427">
        <v>0</v>
      </c>
      <c r="Z28" s="427">
        <v>0</v>
      </c>
      <c r="AA28" s="427">
        <v>0</v>
      </c>
      <c r="AB28" s="427">
        <v>268500</v>
      </c>
      <c r="AC28" s="427" t="s">
        <v>87</v>
      </c>
      <c r="AD28" s="427">
        <v>0</v>
      </c>
      <c r="AE28" s="427">
        <f>V28</f>
        <v>1521500</v>
      </c>
      <c r="AF28" s="427">
        <v>0</v>
      </c>
      <c r="AG28" s="427"/>
      <c r="AH28" s="447" t="s">
        <v>251</v>
      </c>
      <c r="AI28" s="447" t="s">
        <v>252</v>
      </c>
      <c r="AJ28" s="445">
        <v>45460</v>
      </c>
    </row>
    <row r="29" spans="1:36" ht="15" customHeight="1" x14ac:dyDescent="0.25">
      <c r="A29" s="1"/>
      <c r="B29" s="474"/>
      <c r="C29" s="442"/>
      <c r="D29" s="442"/>
      <c r="E29" s="442"/>
      <c r="F29" s="462"/>
      <c r="G29" s="442"/>
      <c r="H29" s="462"/>
      <c r="I29" s="462"/>
      <c r="J29" s="462"/>
      <c r="K29" s="462"/>
      <c r="L29" s="462"/>
      <c r="M29" s="493"/>
      <c r="N29" s="462"/>
      <c r="O29" s="462"/>
      <c r="P29" s="497"/>
      <c r="Q29" s="497"/>
      <c r="R29" s="497"/>
      <c r="S29" s="497"/>
      <c r="T29" s="464"/>
      <c r="U29" s="460"/>
      <c r="V29" s="460"/>
      <c r="W29" s="460"/>
      <c r="X29" s="460"/>
      <c r="Y29" s="460"/>
      <c r="Z29" s="460"/>
      <c r="AA29" s="460"/>
      <c r="AB29" s="460"/>
      <c r="AC29" s="460"/>
      <c r="AD29" s="460"/>
      <c r="AE29" s="460"/>
      <c r="AF29" s="460"/>
      <c r="AG29" s="460"/>
      <c r="AH29" s="488"/>
      <c r="AI29" s="488"/>
      <c r="AJ29" s="489"/>
    </row>
    <row r="30" spans="1:36" ht="25.5" customHeight="1" x14ac:dyDescent="0.25">
      <c r="A30" s="1"/>
      <c r="B30" s="474"/>
      <c r="C30" s="442"/>
      <c r="D30" s="442"/>
      <c r="E30" s="442"/>
      <c r="F30" s="462"/>
      <c r="G30" s="442"/>
      <c r="H30" s="462"/>
      <c r="I30" s="462"/>
      <c r="J30" s="491"/>
      <c r="K30" s="491"/>
      <c r="L30" s="491"/>
      <c r="M30" s="494"/>
      <c r="N30" s="462"/>
      <c r="O30" s="462"/>
      <c r="P30" s="497"/>
      <c r="Q30" s="497"/>
      <c r="R30" s="497"/>
      <c r="S30" s="497"/>
      <c r="T30" s="464"/>
      <c r="U30" s="460"/>
      <c r="V30" s="460"/>
      <c r="W30" s="460"/>
      <c r="X30" s="460"/>
      <c r="Y30" s="460"/>
      <c r="Z30" s="460"/>
      <c r="AA30" s="460"/>
      <c r="AB30" s="460"/>
      <c r="AC30" s="460"/>
      <c r="AD30" s="460"/>
      <c r="AE30" s="460"/>
      <c r="AF30" s="460"/>
      <c r="AG30" s="460"/>
      <c r="AH30" s="488"/>
      <c r="AI30" s="488"/>
      <c r="AJ30" s="489"/>
    </row>
    <row r="31" spans="1:36" ht="19.5" customHeight="1" x14ac:dyDescent="0.25">
      <c r="A31" s="1"/>
      <c r="B31" s="474"/>
      <c r="C31" s="442"/>
      <c r="D31" s="442"/>
      <c r="E31" s="442"/>
      <c r="F31" s="462"/>
      <c r="G31" s="442"/>
      <c r="H31" s="462"/>
      <c r="I31" s="462"/>
      <c r="J31" s="490" t="s">
        <v>389</v>
      </c>
      <c r="K31" s="490" t="s">
        <v>390</v>
      </c>
      <c r="L31" s="490" t="s">
        <v>391</v>
      </c>
      <c r="M31" s="492">
        <v>28</v>
      </c>
      <c r="N31" s="462"/>
      <c r="O31" s="462"/>
      <c r="P31" s="497"/>
      <c r="Q31" s="497"/>
      <c r="R31" s="497"/>
      <c r="S31" s="497"/>
      <c r="T31" s="464"/>
      <c r="U31" s="460"/>
      <c r="V31" s="460"/>
      <c r="W31" s="460"/>
      <c r="X31" s="460"/>
      <c r="Y31" s="460"/>
      <c r="Z31" s="460"/>
      <c r="AA31" s="460"/>
      <c r="AB31" s="460"/>
      <c r="AC31" s="460"/>
      <c r="AD31" s="460"/>
      <c r="AE31" s="460"/>
      <c r="AF31" s="460"/>
      <c r="AG31" s="460"/>
      <c r="AH31" s="488"/>
      <c r="AI31" s="488"/>
      <c r="AJ31" s="489"/>
    </row>
    <row r="32" spans="1:36" ht="6" customHeight="1" x14ac:dyDescent="0.25">
      <c r="A32" s="1"/>
      <c r="B32" s="474"/>
      <c r="C32" s="442"/>
      <c r="D32" s="442"/>
      <c r="E32" s="442"/>
      <c r="F32" s="462"/>
      <c r="G32" s="442"/>
      <c r="H32" s="462"/>
      <c r="I32" s="462"/>
      <c r="J32" s="462"/>
      <c r="K32" s="462"/>
      <c r="L32" s="462"/>
      <c r="M32" s="493"/>
      <c r="N32" s="462"/>
      <c r="O32" s="462"/>
      <c r="P32" s="497"/>
      <c r="Q32" s="497"/>
      <c r="R32" s="497"/>
      <c r="S32" s="497"/>
      <c r="T32" s="464"/>
      <c r="U32" s="460"/>
      <c r="V32" s="460"/>
      <c r="W32" s="460"/>
      <c r="X32" s="460"/>
      <c r="Y32" s="460"/>
      <c r="Z32" s="460"/>
      <c r="AA32" s="460"/>
      <c r="AB32" s="460"/>
      <c r="AC32" s="460"/>
      <c r="AD32" s="460"/>
      <c r="AE32" s="460"/>
      <c r="AF32" s="460"/>
      <c r="AG32" s="460"/>
      <c r="AH32" s="488"/>
      <c r="AI32" s="488"/>
      <c r="AJ32" s="489"/>
    </row>
    <row r="33" spans="1:36" ht="25.15" customHeight="1" x14ac:dyDescent="0.25">
      <c r="A33" s="1"/>
      <c r="B33" s="474"/>
      <c r="C33" s="442"/>
      <c r="D33" s="442"/>
      <c r="E33" s="442"/>
      <c r="F33" s="491"/>
      <c r="G33" s="442"/>
      <c r="H33" s="491"/>
      <c r="I33" s="491"/>
      <c r="J33" s="491"/>
      <c r="K33" s="491"/>
      <c r="L33" s="491"/>
      <c r="M33" s="494"/>
      <c r="N33" s="491"/>
      <c r="O33" s="491"/>
      <c r="P33" s="498"/>
      <c r="Q33" s="498"/>
      <c r="R33" s="498"/>
      <c r="S33" s="498"/>
      <c r="T33" s="464"/>
      <c r="U33" s="495"/>
      <c r="V33" s="495"/>
      <c r="W33" s="495"/>
      <c r="X33" s="495"/>
      <c r="Y33" s="495"/>
      <c r="Z33" s="495"/>
      <c r="AA33" s="495"/>
      <c r="AB33" s="495"/>
      <c r="AC33" s="495"/>
      <c r="AD33" s="495"/>
      <c r="AE33" s="495"/>
      <c r="AF33" s="495"/>
      <c r="AG33" s="495"/>
      <c r="AH33" s="488"/>
      <c r="AI33" s="488"/>
      <c r="AJ33" s="489"/>
    </row>
    <row r="34" spans="1:36" ht="50.65" customHeight="1" x14ac:dyDescent="0.25">
      <c r="A34" s="1"/>
      <c r="B34" s="474"/>
      <c r="C34" s="442"/>
      <c r="D34" s="442"/>
      <c r="E34" s="442"/>
      <c r="F34" s="442" t="s">
        <v>397</v>
      </c>
      <c r="G34" s="442"/>
      <c r="H34" s="442" t="s">
        <v>79</v>
      </c>
      <c r="I34" s="442" t="s">
        <v>79</v>
      </c>
      <c r="J34" s="28" t="s">
        <v>385</v>
      </c>
      <c r="K34" s="28" t="s">
        <v>386</v>
      </c>
      <c r="L34" s="28" t="s">
        <v>147</v>
      </c>
      <c r="M34" s="116">
        <v>46</v>
      </c>
      <c r="N34" s="442" t="s">
        <v>82</v>
      </c>
      <c r="O34" s="442" t="s">
        <v>94</v>
      </c>
      <c r="P34" s="487" t="s">
        <v>239</v>
      </c>
      <c r="Q34" s="487" t="s">
        <v>240</v>
      </c>
      <c r="R34" s="487" t="s">
        <v>86</v>
      </c>
      <c r="S34" s="487" t="s">
        <v>135</v>
      </c>
      <c r="T34" s="464"/>
      <c r="U34" s="464">
        <f>V34</f>
        <v>2372000</v>
      </c>
      <c r="V34" s="464">
        <v>2372000</v>
      </c>
      <c r="W34" s="464">
        <v>0</v>
      </c>
      <c r="X34" s="464">
        <v>0</v>
      </c>
      <c r="Y34" s="464">
        <v>0</v>
      </c>
      <c r="Z34" s="464">
        <v>0</v>
      </c>
      <c r="AA34" s="464">
        <v>0</v>
      </c>
      <c r="AB34" s="464">
        <v>418677</v>
      </c>
      <c r="AC34" s="464" t="s">
        <v>87</v>
      </c>
      <c r="AD34" s="464">
        <v>0</v>
      </c>
      <c r="AE34" s="464">
        <f>V34</f>
        <v>2372000</v>
      </c>
      <c r="AF34" s="464">
        <v>0</v>
      </c>
      <c r="AG34" s="464"/>
      <c r="AH34" s="488"/>
      <c r="AI34" s="488"/>
      <c r="AJ34" s="489"/>
    </row>
    <row r="35" spans="1:36" ht="61.5" customHeight="1" thickBot="1" x14ac:dyDescent="0.3">
      <c r="A35" s="1"/>
      <c r="B35" s="474"/>
      <c r="C35" s="442"/>
      <c r="D35" s="442"/>
      <c r="E35" s="442"/>
      <c r="F35" s="442"/>
      <c r="G35" s="442"/>
      <c r="H35" s="442"/>
      <c r="I35" s="442"/>
      <c r="J35" s="28" t="s">
        <v>389</v>
      </c>
      <c r="K35" s="28" t="s">
        <v>390</v>
      </c>
      <c r="L35" s="28" t="s">
        <v>391</v>
      </c>
      <c r="M35" s="116">
        <v>46</v>
      </c>
      <c r="N35" s="442"/>
      <c r="O35" s="465"/>
      <c r="P35" s="487"/>
      <c r="Q35" s="487"/>
      <c r="R35" s="487"/>
      <c r="S35" s="487"/>
      <c r="T35" s="464"/>
      <c r="U35" s="464"/>
      <c r="V35" s="464"/>
      <c r="W35" s="464"/>
      <c r="X35" s="464"/>
      <c r="Y35" s="464"/>
      <c r="Z35" s="464"/>
      <c r="AA35" s="464"/>
      <c r="AB35" s="464"/>
      <c r="AC35" s="464"/>
      <c r="AD35" s="464"/>
      <c r="AE35" s="464"/>
      <c r="AF35" s="464"/>
      <c r="AG35" s="464"/>
      <c r="AH35" s="488"/>
      <c r="AI35" s="488"/>
      <c r="AJ35" s="489"/>
    </row>
    <row r="36" spans="1:36" ht="40.15" customHeight="1" x14ac:dyDescent="0.25">
      <c r="A36" s="1"/>
      <c r="B36" s="485" t="s">
        <v>737</v>
      </c>
      <c r="C36" s="475" t="s">
        <v>398</v>
      </c>
      <c r="D36" s="475" t="s">
        <v>232</v>
      </c>
      <c r="E36" s="475" t="s">
        <v>233</v>
      </c>
      <c r="F36" s="475" t="s">
        <v>399</v>
      </c>
      <c r="G36" s="475" t="s">
        <v>400</v>
      </c>
      <c r="H36" s="475" t="s">
        <v>79</v>
      </c>
      <c r="I36" s="475" t="s">
        <v>79</v>
      </c>
      <c r="J36" s="161" t="s">
        <v>401</v>
      </c>
      <c r="K36" s="161" t="s">
        <v>402</v>
      </c>
      <c r="L36" s="161" t="s">
        <v>391</v>
      </c>
      <c r="M36" s="162">
        <v>45</v>
      </c>
      <c r="N36" s="475" t="s">
        <v>82</v>
      </c>
      <c r="O36" s="475" t="s">
        <v>99</v>
      </c>
      <c r="P36" s="475" t="s">
        <v>239</v>
      </c>
      <c r="Q36" s="475" t="s">
        <v>240</v>
      </c>
      <c r="R36" s="475" t="s">
        <v>86</v>
      </c>
      <c r="S36" s="475" t="s">
        <v>135</v>
      </c>
      <c r="T36" s="468">
        <f>U36</f>
        <v>733125</v>
      </c>
      <c r="U36" s="468">
        <f>V36</f>
        <v>733125</v>
      </c>
      <c r="V36" s="468">
        <v>733125</v>
      </c>
      <c r="W36" s="468">
        <v>0</v>
      </c>
      <c r="X36" s="468">
        <v>0</v>
      </c>
      <c r="Y36" s="468">
        <v>0</v>
      </c>
      <c r="Z36" s="468">
        <v>0</v>
      </c>
      <c r="AA36" s="468">
        <v>0</v>
      </c>
      <c r="AB36" s="468">
        <v>129375</v>
      </c>
      <c r="AC36" s="468" t="s">
        <v>87</v>
      </c>
      <c r="AD36" s="468">
        <v>0</v>
      </c>
      <c r="AE36" s="468">
        <f>V36</f>
        <v>733125</v>
      </c>
      <c r="AF36" s="468">
        <v>0</v>
      </c>
      <c r="AG36" s="468"/>
      <c r="AH36" s="482" t="s">
        <v>251</v>
      </c>
      <c r="AI36" s="482" t="s">
        <v>252</v>
      </c>
      <c r="AJ36" s="479">
        <v>45454</v>
      </c>
    </row>
    <row r="37" spans="1:36" ht="43.15" customHeight="1" thickBot="1" x14ac:dyDescent="0.3">
      <c r="A37" s="1"/>
      <c r="B37" s="486"/>
      <c r="C37" s="484"/>
      <c r="D37" s="484"/>
      <c r="E37" s="484"/>
      <c r="F37" s="484"/>
      <c r="G37" s="484"/>
      <c r="H37" s="484"/>
      <c r="I37" s="484"/>
      <c r="J37" s="159" t="s">
        <v>403</v>
      </c>
      <c r="K37" s="159" t="s">
        <v>404</v>
      </c>
      <c r="L37" s="159" t="s">
        <v>89</v>
      </c>
      <c r="M37" s="160">
        <v>45</v>
      </c>
      <c r="N37" s="484"/>
      <c r="O37" s="484"/>
      <c r="P37" s="484"/>
      <c r="Q37" s="484"/>
      <c r="R37" s="484"/>
      <c r="S37" s="484"/>
      <c r="T37" s="481"/>
      <c r="U37" s="481"/>
      <c r="V37" s="481"/>
      <c r="W37" s="481"/>
      <c r="X37" s="481"/>
      <c r="Y37" s="481"/>
      <c r="Z37" s="481"/>
      <c r="AA37" s="481"/>
      <c r="AB37" s="481"/>
      <c r="AC37" s="481"/>
      <c r="AD37" s="481"/>
      <c r="AE37" s="481"/>
      <c r="AF37" s="481"/>
      <c r="AG37" s="481"/>
      <c r="AH37" s="483"/>
      <c r="AI37" s="483"/>
      <c r="AJ37" s="480"/>
    </row>
    <row r="38" spans="1:36" ht="9.4" customHeight="1" x14ac:dyDescent="0.25">
      <c r="A38" s="1"/>
      <c r="B38" s="451" t="s">
        <v>405</v>
      </c>
      <c r="C38" s="435" t="s">
        <v>406</v>
      </c>
      <c r="D38" s="435" t="s">
        <v>232</v>
      </c>
      <c r="E38" s="435" t="s">
        <v>233</v>
      </c>
      <c r="F38" s="435" t="s">
        <v>407</v>
      </c>
      <c r="G38" s="435" t="s">
        <v>235</v>
      </c>
      <c r="H38" s="435" t="s">
        <v>79</v>
      </c>
      <c r="I38" s="435" t="s">
        <v>79</v>
      </c>
      <c r="J38" s="435" t="s">
        <v>385</v>
      </c>
      <c r="K38" s="435" t="s">
        <v>386</v>
      </c>
      <c r="L38" s="435" t="s">
        <v>147</v>
      </c>
      <c r="M38" s="478">
        <v>45</v>
      </c>
      <c r="N38" s="435" t="s">
        <v>82</v>
      </c>
      <c r="O38" s="435" t="s">
        <v>83</v>
      </c>
      <c r="P38" s="435" t="s">
        <v>239</v>
      </c>
      <c r="Q38" s="435" t="s">
        <v>240</v>
      </c>
      <c r="R38" s="435" t="s">
        <v>86</v>
      </c>
      <c r="S38" s="435" t="s">
        <v>135</v>
      </c>
      <c r="T38" s="433">
        <f>U42+U38</f>
        <v>2186100</v>
      </c>
      <c r="U38" s="433">
        <f>V38</f>
        <v>2079000</v>
      </c>
      <c r="V38" s="433">
        <v>2079000</v>
      </c>
      <c r="W38" s="433">
        <v>0</v>
      </c>
      <c r="X38" s="433">
        <v>0</v>
      </c>
      <c r="Y38" s="433">
        <v>0</v>
      </c>
      <c r="Z38" s="433">
        <v>0</v>
      </c>
      <c r="AA38" s="433">
        <v>0</v>
      </c>
      <c r="AB38" s="433">
        <v>366883</v>
      </c>
      <c r="AC38" s="433" t="s">
        <v>87</v>
      </c>
      <c r="AD38" s="433">
        <v>0</v>
      </c>
      <c r="AE38" s="433">
        <f>V38</f>
        <v>2079000</v>
      </c>
      <c r="AF38" s="433">
        <v>0</v>
      </c>
      <c r="AG38" s="433"/>
      <c r="AH38" s="429" t="s">
        <v>408</v>
      </c>
      <c r="AI38" s="429" t="s">
        <v>409</v>
      </c>
      <c r="AJ38" s="467">
        <v>45545</v>
      </c>
    </row>
    <row r="39" spans="1:36" ht="33" customHeight="1" x14ac:dyDescent="0.25">
      <c r="A39" s="1"/>
      <c r="B39" s="474"/>
      <c r="C39" s="442"/>
      <c r="D39" s="442"/>
      <c r="E39" s="442"/>
      <c r="F39" s="442"/>
      <c r="G39" s="442"/>
      <c r="H39" s="442"/>
      <c r="I39" s="442"/>
      <c r="J39" s="442"/>
      <c r="K39" s="442"/>
      <c r="L39" s="442"/>
      <c r="M39" s="465"/>
      <c r="N39" s="442"/>
      <c r="O39" s="442"/>
      <c r="P39" s="442"/>
      <c r="Q39" s="442"/>
      <c r="R39" s="442"/>
      <c r="S39" s="442"/>
      <c r="T39" s="464"/>
      <c r="U39" s="464"/>
      <c r="V39" s="464"/>
      <c r="W39" s="464"/>
      <c r="X39" s="464"/>
      <c r="Y39" s="464"/>
      <c r="Z39" s="464"/>
      <c r="AA39" s="464"/>
      <c r="AB39" s="464"/>
      <c r="AC39" s="464"/>
      <c r="AD39" s="464"/>
      <c r="AE39" s="464"/>
      <c r="AF39" s="464"/>
      <c r="AG39" s="464"/>
      <c r="AH39" s="466"/>
      <c r="AI39" s="466"/>
      <c r="AJ39" s="473"/>
    </row>
    <row r="40" spans="1:36" ht="0.4" customHeight="1" x14ac:dyDescent="0.25">
      <c r="A40" s="1"/>
      <c r="B40" s="474"/>
      <c r="C40" s="442"/>
      <c r="D40" s="442"/>
      <c r="E40" s="442"/>
      <c r="F40" s="442"/>
      <c r="G40" s="442"/>
      <c r="H40" s="442"/>
      <c r="I40" s="442"/>
      <c r="J40" s="442"/>
      <c r="K40" s="442"/>
      <c r="L40" s="442"/>
      <c r="M40" s="465"/>
      <c r="N40" s="442"/>
      <c r="O40" s="442"/>
      <c r="P40" s="442"/>
      <c r="Q40" s="442"/>
      <c r="R40" s="442"/>
      <c r="S40" s="442"/>
      <c r="T40" s="464"/>
      <c r="U40" s="464"/>
      <c r="V40" s="464"/>
      <c r="W40" s="464"/>
      <c r="X40" s="464"/>
      <c r="Y40" s="464"/>
      <c r="Z40" s="464"/>
      <c r="AA40" s="464"/>
      <c r="AB40" s="464"/>
      <c r="AC40" s="464"/>
      <c r="AD40" s="464"/>
      <c r="AE40" s="464"/>
      <c r="AF40" s="464"/>
      <c r="AG40" s="464"/>
      <c r="AH40" s="466"/>
      <c r="AI40" s="466"/>
      <c r="AJ40" s="473"/>
    </row>
    <row r="41" spans="1:36" ht="50.65" customHeight="1" x14ac:dyDescent="0.25">
      <c r="A41" s="1"/>
      <c r="B41" s="474"/>
      <c r="C41" s="442"/>
      <c r="D41" s="442"/>
      <c r="E41" s="442"/>
      <c r="F41" s="442"/>
      <c r="G41" s="442"/>
      <c r="H41" s="442"/>
      <c r="I41" s="442"/>
      <c r="J41" s="28" t="s">
        <v>389</v>
      </c>
      <c r="K41" s="28" t="s">
        <v>390</v>
      </c>
      <c r="L41" s="28" t="s">
        <v>391</v>
      </c>
      <c r="M41" s="116">
        <v>45</v>
      </c>
      <c r="N41" s="442"/>
      <c r="O41" s="442"/>
      <c r="P41" s="442"/>
      <c r="Q41" s="442"/>
      <c r="R41" s="442"/>
      <c r="S41" s="442"/>
      <c r="T41" s="464"/>
      <c r="U41" s="464"/>
      <c r="V41" s="464"/>
      <c r="W41" s="464"/>
      <c r="X41" s="464"/>
      <c r="Y41" s="464"/>
      <c r="Z41" s="464"/>
      <c r="AA41" s="464"/>
      <c r="AB41" s="464"/>
      <c r="AC41" s="464"/>
      <c r="AD41" s="464"/>
      <c r="AE41" s="464"/>
      <c r="AF41" s="464"/>
      <c r="AG41" s="464"/>
      <c r="AH41" s="466"/>
      <c r="AI41" s="466"/>
      <c r="AJ41" s="473"/>
    </row>
    <row r="42" spans="1:36" ht="50.65" customHeight="1" x14ac:dyDescent="0.25">
      <c r="A42" s="1"/>
      <c r="B42" s="474"/>
      <c r="C42" s="442"/>
      <c r="D42" s="442"/>
      <c r="E42" s="442"/>
      <c r="F42" s="442" t="s">
        <v>410</v>
      </c>
      <c r="G42" s="442"/>
      <c r="H42" s="442" t="s">
        <v>79</v>
      </c>
      <c r="I42" s="442" t="s">
        <v>79</v>
      </c>
      <c r="J42" s="28" t="s">
        <v>385</v>
      </c>
      <c r="K42" s="28" t="s">
        <v>386</v>
      </c>
      <c r="L42" s="28" t="s">
        <v>147</v>
      </c>
      <c r="M42" s="116">
        <v>4</v>
      </c>
      <c r="N42" s="442" t="s">
        <v>82</v>
      </c>
      <c r="O42" s="442" t="s">
        <v>411</v>
      </c>
      <c r="P42" s="442" t="s">
        <v>239</v>
      </c>
      <c r="Q42" s="442" t="s">
        <v>240</v>
      </c>
      <c r="R42" s="442" t="s">
        <v>86</v>
      </c>
      <c r="S42" s="442" t="s">
        <v>135</v>
      </c>
      <c r="T42" s="464"/>
      <c r="U42" s="464">
        <f>V42</f>
        <v>107100</v>
      </c>
      <c r="V42" s="464">
        <v>107100</v>
      </c>
      <c r="W42" s="464">
        <v>0</v>
      </c>
      <c r="X42" s="464">
        <v>0</v>
      </c>
      <c r="Y42" s="464">
        <v>0</v>
      </c>
      <c r="Z42" s="464">
        <v>0</v>
      </c>
      <c r="AA42" s="464">
        <v>0</v>
      </c>
      <c r="AB42" s="464">
        <v>18900</v>
      </c>
      <c r="AC42" s="464" t="s">
        <v>87</v>
      </c>
      <c r="AD42" s="464">
        <v>0</v>
      </c>
      <c r="AE42" s="464">
        <f>V42</f>
        <v>107100</v>
      </c>
      <c r="AF42" s="464">
        <v>0</v>
      </c>
      <c r="AG42" s="464"/>
      <c r="AH42" s="466"/>
      <c r="AI42" s="466"/>
      <c r="AJ42" s="473"/>
    </row>
    <row r="43" spans="1:36" ht="60.4" customHeight="1" thickBot="1" x14ac:dyDescent="0.3">
      <c r="A43" s="1"/>
      <c r="B43" s="452"/>
      <c r="C43" s="437"/>
      <c r="D43" s="437"/>
      <c r="E43" s="437"/>
      <c r="F43" s="437"/>
      <c r="G43" s="437"/>
      <c r="H43" s="437"/>
      <c r="I43" s="437"/>
      <c r="J43" s="29" t="s">
        <v>389</v>
      </c>
      <c r="K43" s="29" t="s">
        <v>390</v>
      </c>
      <c r="L43" s="29" t="s">
        <v>391</v>
      </c>
      <c r="M43" s="30">
        <v>4</v>
      </c>
      <c r="N43" s="437"/>
      <c r="O43" s="436"/>
      <c r="P43" s="437"/>
      <c r="Q43" s="437"/>
      <c r="R43" s="437"/>
      <c r="S43" s="437"/>
      <c r="T43" s="434"/>
      <c r="U43" s="434"/>
      <c r="V43" s="434"/>
      <c r="W43" s="434"/>
      <c r="X43" s="434"/>
      <c r="Y43" s="434"/>
      <c r="Z43" s="434"/>
      <c r="AA43" s="434"/>
      <c r="AB43" s="434"/>
      <c r="AC43" s="434"/>
      <c r="AD43" s="434"/>
      <c r="AE43" s="434"/>
      <c r="AF43" s="434"/>
      <c r="AG43" s="434"/>
      <c r="AH43" s="430"/>
      <c r="AI43" s="430"/>
      <c r="AJ43" s="432"/>
    </row>
    <row r="44" spans="1:36" ht="55.5" customHeight="1" x14ac:dyDescent="0.25">
      <c r="A44" s="1"/>
      <c r="B44" s="451" t="s">
        <v>412</v>
      </c>
      <c r="C44" s="435" t="s">
        <v>413</v>
      </c>
      <c r="D44" s="435" t="s">
        <v>232</v>
      </c>
      <c r="E44" s="435" t="s">
        <v>233</v>
      </c>
      <c r="F44" s="475" t="s">
        <v>738</v>
      </c>
      <c r="G44" s="435" t="s">
        <v>235</v>
      </c>
      <c r="H44" s="475" t="s">
        <v>79</v>
      </c>
      <c r="I44" s="475" t="s">
        <v>79</v>
      </c>
      <c r="J44" s="161" t="s">
        <v>415</v>
      </c>
      <c r="K44" s="161" t="s">
        <v>416</v>
      </c>
      <c r="L44" s="161" t="s">
        <v>147</v>
      </c>
      <c r="M44" s="162">
        <v>100</v>
      </c>
      <c r="N44" s="475" t="s">
        <v>82</v>
      </c>
      <c r="O44" s="475" t="s">
        <v>100</v>
      </c>
      <c r="P44" s="475" t="s">
        <v>239</v>
      </c>
      <c r="Q44" s="475" t="s">
        <v>240</v>
      </c>
      <c r="R44" s="475" t="s">
        <v>86</v>
      </c>
      <c r="S44" s="475" t="s">
        <v>135</v>
      </c>
      <c r="T44" s="433">
        <f>U44+U46</f>
        <v>1482603</v>
      </c>
      <c r="U44" s="468">
        <f>V44</f>
        <v>700000</v>
      </c>
      <c r="V44" s="468">
        <v>700000</v>
      </c>
      <c r="W44" s="468">
        <v>0</v>
      </c>
      <c r="X44" s="468">
        <v>0</v>
      </c>
      <c r="Y44" s="468">
        <v>0</v>
      </c>
      <c r="Z44" s="468">
        <v>0</v>
      </c>
      <c r="AA44" s="468">
        <v>0</v>
      </c>
      <c r="AB44" s="468">
        <v>300000</v>
      </c>
      <c r="AC44" s="468" t="s">
        <v>87</v>
      </c>
      <c r="AD44" s="468">
        <v>0</v>
      </c>
      <c r="AE44" s="468">
        <f>V44</f>
        <v>700000</v>
      </c>
      <c r="AF44" s="468">
        <v>0</v>
      </c>
      <c r="AG44" s="433"/>
      <c r="AH44" s="470" t="s">
        <v>408</v>
      </c>
      <c r="AI44" s="429" t="s">
        <v>409</v>
      </c>
      <c r="AJ44" s="467">
        <v>45545</v>
      </c>
    </row>
    <row r="45" spans="1:36" ht="58.9" customHeight="1" x14ac:dyDescent="0.25">
      <c r="A45" s="1"/>
      <c r="B45" s="474"/>
      <c r="C45" s="442"/>
      <c r="D45" s="442"/>
      <c r="E45" s="442"/>
      <c r="F45" s="476"/>
      <c r="G45" s="442"/>
      <c r="H45" s="476"/>
      <c r="I45" s="476"/>
      <c r="J45" s="157" t="s">
        <v>417</v>
      </c>
      <c r="K45" s="157" t="s">
        <v>418</v>
      </c>
      <c r="L45" s="157" t="s">
        <v>391</v>
      </c>
      <c r="M45" s="158">
        <v>100</v>
      </c>
      <c r="N45" s="476"/>
      <c r="O45" s="477"/>
      <c r="P45" s="476"/>
      <c r="Q45" s="476"/>
      <c r="R45" s="476"/>
      <c r="S45" s="476"/>
      <c r="T45" s="464"/>
      <c r="U45" s="469"/>
      <c r="V45" s="469"/>
      <c r="W45" s="469"/>
      <c r="X45" s="469"/>
      <c r="Y45" s="469"/>
      <c r="Z45" s="469"/>
      <c r="AA45" s="469"/>
      <c r="AB45" s="469"/>
      <c r="AC45" s="469"/>
      <c r="AD45" s="469"/>
      <c r="AE45" s="469"/>
      <c r="AF45" s="469"/>
      <c r="AG45" s="464"/>
      <c r="AH45" s="471"/>
      <c r="AI45" s="466"/>
      <c r="AJ45" s="473"/>
    </row>
    <row r="46" spans="1:36" ht="54" customHeight="1" x14ac:dyDescent="0.25">
      <c r="A46" s="1"/>
      <c r="B46" s="474"/>
      <c r="C46" s="442"/>
      <c r="D46" s="442"/>
      <c r="E46" s="442"/>
      <c r="F46" s="442" t="s">
        <v>419</v>
      </c>
      <c r="G46" s="442"/>
      <c r="H46" s="442" t="s">
        <v>79</v>
      </c>
      <c r="I46" s="442" t="s">
        <v>79</v>
      </c>
      <c r="J46" s="28" t="s">
        <v>415</v>
      </c>
      <c r="K46" s="28" t="s">
        <v>416</v>
      </c>
      <c r="L46" s="28" t="s">
        <v>147</v>
      </c>
      <c r="M46" s="116">
        <v>55</v>
      </c>
      <c r="N46" s="442" t="s">
        <v>82</v>
      </c>
      <c r="O46" s="442" t="s">
        <v>83</v>
      </c>
      <c r="P46" s="442" t="s">
        <v>239</v>
      </c>
      <c r="Q46" s="442" t="s">
        <v>240</v>
      </c>
      <c r="R46" s="442" t="s">
        <v>86</v>
      </c>
      <c r="S46" s="442" t="s">
        <v>135</v>
      </c>
      <c r="T46" s="464"/>
      <c r="U46" s="464">
        <f>V46</f>
        <v>782603</v>
      </c>
      <c r="V46" s="464">
        <v>782603</v>
      </c>
      <c r="W46" s="464">
        <v>0</v>
      </c>
      <c r="X46" s="464">
        <v>0</v>
      </c>
      <c r="Y46" s="464">
        <v>0</v>
      </c>
      <c r="Z46" s="464">
        <v>0</v>
      </c>
      <c r="AA46" s="464">
        <v>0</v>
      </c>
      <c r="AB46" s="464">
        <v>138107</v>
      </c>
      <c r="AC46" s="464" t="s">
        <v>87</v>
      </c>
      <c r="AD46" s="464">
        <v>0</v>
      </c>
      <c r="AE46" s="464">
        <f>V46</f>
        <v>782603</v>
      </c>
      <c r="AF46" s="464">
        <v>0</v>
      </c>
      <c r="AG46" s="464"/>
      <c r="AH46" s="471"/>
      <c r="AI46" s="466"/>
      <c r="AJ46" s="473"/>
    </row>
    <row r="47" spans="1:36" ht="64.150000000000006" customHeight="1" thickBot="1" x14ac:dyDescent="0.3">
      <c r="A47" s="1"/>
      <c r="B47" s="452"/>
      <c r="C47" s="437"/>
      <c r="D47" s="437"/>
      <c r="E47" s="437"/>
      <c r="F47" s="437"/>
      <c r="G47" s="437"/>
      <c r="H47" s="437"/>
      <c r="I47" s="437"/>
      <c r="J47" s="29" t="s">
        <v>417</v>
      </c>
      <c r="K47" s="29" t="s">
        <v>418</v>
      </c>
      <c r="L47" s="29" t="s">
        <v>391</v>
      </c>
      <c r="M47" s="30">
        <v>55</v>
      </c>
      <c r="N47" s="437"/>
      <c r="O47" s="437"/>
      <c r="P47" s="437"/>
      <c r="Q47" s="437"/>
      <c r="R47" s="437"/>
      <c r="S47" s="437"/>
      <c r="T47" s="434"/>
      <c r="U47" s="434"/>
      <c r="V47" s="434"/>
      <c r="W47" s="434"/>
      <c r="X47" s="434"/>
      <c r="Y47" s="434"/>
      <c r="Z47" s="434"/>
      <c r="AA47" s="434"/>
      <c r="AB47" s="434"/>
      <c r="AC47" s="434"/>
      <c r="AD47" s="434"/>
      <c r="AE47" s="434"/>
      <c r="AF47" s="434"/>
      <c r="AG47" s="434"/>
      <c r="AH47" s="472"/>
      <c r="AI47" s="430"/>
      <c r="AJ47" s="432"/>
    </row>
    <row r="48" spans="1:36" ht="57" customHeight="1" x14ac:dyDescent="0.25">
      <c r="A48" s="1"/>
      <c r="B48" s="438" t="s">
        <v>420</v>
      </c>
      <c r="C48" s="440" t="s">
        <v>421</v>
      </c>
      <c r="D48" s="435" t="s">
        <v>232</v>
      </c>
      <c r="E48" s="435" t="s">
        <v>233</v>
      </c>
      <c r="F48" s="440" t="s">
        <v>422</v>
      </c>
      <c r="G48" s="440" t="s">
        <v>235</v>
      </c>
      <c r="H48" s="440" t="s">
        <v>79</v>
      </c>
      <c r="I48" s="440" t="s">
        <v>79</v>
      </c>
      <c r="J48" s="26" t="s">
        <v>415</v>
      </c>
      <c r="K48" s="26" t="s">
        <v>416</v>
      </c>
      <c r="L48" s="26" t="s">
        <v>147</v>
      </c>
      <c r="M48" s="27">
        <v>20</v>
      </c>
      <c r="N48" s="435" t="s">
        <v>82</v>
      </c>
      <c r="O48" s="435" t="s">
        <v>411</v>
      </c>
      <c r="P48" s="435" t="s">
        <v>239</v>
      </c>
      <c r="Q48" s="435" t="s">
        <v>240</v>
      </c>
      <c r="R48" s="435" t="s">
        <v>86</v>
      </c>
      <c r="S48" s="435" t="s">
        <v>135</v>
      </c>
      <c r="T48" s="427">
        <f>U48</f>
        <v>595000</v>
      </c>
      <c r="U48" s="427">
        <f>V48</f>
        <v>595000</v>
      </c>
      <c r="V48" s="427">
        <v>595000</v>
      </c>
      <c r="W48" s="427">
        <v>0</v>
      </c>
      <c r="X48" s="427">
        <v>0</v>
      </c>
      <c r="Y48" s="427">
        <v>0</v>
      </c>
      <c r="Z48" s="427">
        <v>0</v>
      </c>
      <c r="AA48" s="427">
        <v>0</v>
      </c>
      <c r="AB48" s="427">
        <v>105000</v>
      </c>
      <c r="AC48" s="427" t="s">
        <v>87</v>
      </c>
      <c r="AD48" s="427">
        <v>0</v>
      </c>
      <c r="AE48" s="427">
        <f>V48</f>
        <v>595000</v>
      </c>
      <c r="AF48" s="427">
        <v>0</v>
      </c>
      <c r="AG48" s="427"/>
      <c r="AH48" s="429" t="s">
        <v>423</v>
      </c>
      <c r="AI48" s="429" t="s">
        <v>436</v>
      </c>
      <c r="AJ48" s="467">
        <v>45642</v>
      </c>
    </row>
    <row r="49" spans="1:36" ht="58.9" customHeight="1" thickBot="1" x14ac:dyDescent="0.3">
      <c r="A49" s="1"/>
      <c r="B49" s="439"/>
      <c r="C49" s="441"/>
      <c r="D49" s="437"/>
      <c r="E49" s="437"/>
      <c r="F49" s="441"/>
      <c r="G49" s="441"/>
      <c r="H49" s="441"/>
      <c r="I49" s="441"/>
      <c r="J49" s="29" t="s">
        <v>417</v>
      </c>
      <c r="K49" s="29" t="s">
        <v>418</v>
      </c>
      <c r="L49" s="29" t="s">
        <v>391</v>
      </c>
      <c r="M49" s="30">
        <v>20</v>
      </c>
      <c r="N49" s="437"/>
      <c r="O49" s="436"/>
      <c r="P49" s="437"/>
      <c r="Q49" s="437"/>
      <c r="R49" s="437"/>
      <c r="S49" s="437"/>
      <c r="T49" s="428"/>
      <c r="U49" s="428"/>
      <c r="V49" s="428"/>
      <c r="W49" s="428"/>
      <c r="X49" s="428"/>
      <c r="Y49" s="428"/>
      <c r="Z49" s="428"/>
      <c r="AA49" s="428"/>
      <c r="AB49" s="428"/>
      <c r="AC49" s="428"/>
      <c r="AD49" s="428"/>
      <c r="AE49" s="428"/>
      <c r="AF49" s="428"/>
      <c r="AG49" s="428"/>
      <c r="AH49" s="430"/>
      <c r="AI49" s="430"/>
      <c r="AJ49" s="432"/>
    </row>
    <row r="50" spans="1:36" ht="50.65" customHeight="1" x14ac:dyDescent="0.25">
      <c r="A50" s="1"/>
      <c r="B50" s="438" t="s">
        <v>425</v>
      </c>
      <c r="C50" s="440" t="s">
        <v>426</v>
      </c>
      <c r="D50" s="440" t="s">
        <v>232</v>
      </c>
      <c r="E50" s="440" t="s">
        <v>233</v>
      </c>
      <c r="F50" s="440" t="s">
        <v>427</v>
      </c>
      <c r="G50" s="440" t="s">
        <v>235</v>
      </c>
      <c r="H50" s="440" t="s">
        <v>79</v>
      </c>
      <c r="I50" s="440" t="s">
        <v>79</v>
      </c>
      <c r="J50" s="26" t="s">
        <v>385</v>
      </c>
      <c r="K50" s="26" t="s">
        <v>386</v>
      </c>
      <c r="L50" s="26" t="s">
        <v>147</v>
      </c>
      <c r="M50" s="27">
        <v>20</v>
      </c>
      <c r="N50" s="435" t="s">
        <v>82</v>
      </c>
      <c r="O50" s="435" t="s">
        <v>102</v>
      </c>
      <c r="P50" s="435" t="s">
        <v>239</v>
      </c>
      <c r="Q50" s="435" t="s">
        <v>240</v>
      </c>
      <c r="R50" s="435" t="s">
        <v>86</v>
      </c>
      <c r="S50" s="435" t="s">
        <v>135</v>
      </c>
      <c r="T50" s="427">
        <f>U50</f>
        <v>2125000</v>
      </c>
      <c r="U50" s="433">
        <f>V50</f>
        <v>2125000</v>
      </c>
      <c r="V50" s="433">
        <v>2125000</v>
      </c>
      <c r="W50" s="433">
        <v>0</v>
      </c>
      <c r="X50" s="433">
        <v>0</v>
      </c>
      <c r="Y50" s="433">
        <v>0</v>
      </c>
      <c r="Z50" s="433">
        <v>0</v>
      </c>
      <c r="AA50" s="433">
        <v>0</v>
      </c>
      <c r="AB50" s="433">
        <v>375000</v>
      </c>
      <c r="AC50" s="433" t="s">
        <v>87</v>
      </c>
      <c r="AD50" s="433">
        <v>0</v>
      </c>
      <c r="AE50" s="433">
        <f>V50</f>
        <v>2125000</v>
      </c>
      <c r="AF50" s="433">
        <v>0</v>
      </c>
      <c r="AG50" s="427"/>
      <c r="AH50" s="429" t="s">
        <v>568</v>
      </c>
      <c r="AI50" s="429" t="s">
        <v>569</v>
      </c>
      <c r="AJ50" s="663">
        <v>45834</v>
      </c>
    </row>
    <row r="51" spans="1:36" ht="50.65" customHeight="1" x14ac:dyDescent="0.25">
      <c r="A51" s="1"/>
      <c r="B51" s="463"/>
      <c r="C51" s="462"/>
      <c r="D51" s="462"/>
      <c r="E51" s="462"/>
      <c r="F51" s="462"/>
      <c r="G51" s="462"/>
      <c r="H51" s="462"/>
      <c r="I51" s="462"/>
      <c r="J51" s="28" t="s">
        <v>389</v>
      </c>
      <c r="K51" s="28" t="s">
        <v>390</v>
      </c>
      <c r="L51" s="28" t="s">
        <v>391</v>
      </c>
      <c r="M51" s="116">
        <v>20</v>
      </c>
      <c r="N51" s="442"/>
      <c r="O51" s="442"/>
      <c r="P51" s="442"/>
      <c r="Q51" s="442"/>
      <c r="R51" s="442"/>
      <c r="S51" s="442"/>
      <c r="T51" s="460"/>
      <c r="U51" s="464"/>
      <c r="V51" s="464"/>
      <c r="W51" s="464"/>
      <c r="X51" s="464"/>
      <c r="Y51" s="464"/>
      <c r="Z51" s="464"/>
      <c r="AA51" s="464"/>
      <c r="AB51" s="464"/>
      <c r="AC51" s="464"/>
      <c r="AD51" s="464"/>
      <c r="AE51" s="464"/>
      <c r="AF51" s="464"/>
      <c r="AG51" s="460"/>
      <c r="AH51" s="466"/>
      <c r="AI51" s="466"/>
      <c r="AJ51" s="664"/>
    </row>
    <row r="52" spans="1:36" ht="50.65" customHeight="1" x14ac:dyDescent="0.25">
      <c r="A52" s="1"/>
      <c r="B52" s="463"/>
      <c r="C52" s="462"/>
      <c r="D52" s="462"/>
      <c r="E52" s="462"/>
      <c r="F52" s="462"/>
      <c r="G52" s="462"/>
      <c r="H52" s="462"/>
      <c r="I52" s="462"/>
      <c r="J52" s="28" t="s">
        <v>415</v>
      </c>
      <c r="K52" s="28" t="s">
        <v>416</v>
      </c>
      <c r="L52" s="28" t="s">
        <v>147</v>
      </c>
      <c r="M52" s="116">
        <v>20</v>
      </c>
      <c r="N52" s="442"/>
      <c r="O52" s="442"/>
      <c r="P52" s="442"/>
      <c r="Q52" s="442"/>
      <c r="R52" s="442"/>
      <c r="S52" s="442"/>
      <c r="T52" s="460"/>
      <c r="U52" s="464"/>
      <c r="V52" s="464"/>
      <c r="W52" s="464"/>
      <c r="X52" s="464"/>
      <c r="Y52" s="464"/>
      <c r="Z52" s="464"/>
      <c r="AA52" s="464"/>
      <c r="AB52" s="464"/>
      <c r="AC52" s="464"/>
      <c r="AD52" s="464"/>
      <c r="AE52" s="464"/>
      <c r="AF52" s="464"/>
      <c r="AG52" s="460"/>
      <c r="AH52" s="466"/>
      <c r="AI52" s="466"/>
      <c r="AJ52" s="664"/>
    </row>
    <row r="53" spans="1:36" ht="61.9" customHeight="1" thickBot="1" x14ac:dyDescent="0.3">
      <c r="A53" s="1"/>
      <c r="B53" s="439"/>
      <c r="C53" s="441"/>
      <c r="D53" s="441"/>
      <c r="E53" s="441"/>
      <c r="F53" s="441"/>
      <c r="G53" s="441"/>
      <c r="H53" s="441"/>
      <c r="I53" s="441"/>
      <c r="J53" s="29" t="s">
        <v>417</v>
      </c>
      <c r="K53" s="29" t="s">
        <v>418</v>
      </c>
      <c r="L53" s="29" t="s">
        <v>391</v>
      </c>
      <c r="M53" s="30">
        <v>20</v>
      </c>
      <c r="N53" s="437"/>
      <c r="O53" s="437"/>
      <c r="P53" s="437"/>
      <c r="Q53" s="437"/>
      <c r="R53" s="437"/>
      <c r="S53" s="437"/>
      <c r="T53" s="428"/>
      <c r="U53" s="434"/>
      <c r="V53" s="434"/>
      <c r="W53" s="434"/>
      <c r="X53" s="434"/>
      <c r="Y53" s="434"/>
      <c r="Z53" s="434"/>
      <c r="AA53" s="434"/>
      <c r="AB53" s="434"/>
      <c r="AC53" s="434"/>
      <c r="AD53" s="434"/>
      <c r="AE53" s="434"/>
      <c r="AF53" s="434"/>
      <c r="AG53" s="428"/>
      <c r="AH53" s="430"/>
      <c r="AI53" s="430"/>
      <c r="AJ53" s="665"/>
    </row>
    <row r="54" spans="1:36" ht="50.65" customHeight="1" x14ac:dyDescent="0.25">
      <c r="A54" s="1"/>
      <c r="B54" s="451" t="s">
        <v>429</v>
      </c>
      <c r="C54" s="435" t="s">
        <v>430</v>
      </c>
      <c r="D54" s="435" t="s">
        <v>232</v>
      </c>
      <c r="E54" s="435" t="s">
        <v>233</v>
      </c>
      <c r="F54" s="435" t="s">
        <v>431</v>
      </c>
      <c r="G54" s="435" t="s">
        <v>235</v>
      </c>
      <c r="H54" s="435" t="s">
        <v>79</v>
      </c>
      <c r="I54" s="435" t="s">
        <v>79</v>
      </c>
      <c r="J54" s="26" t="s">
        <v>385</v>
      </c>
      <c r="K54" s="26" t="s">
        <v>386</v>
      </c>
      <c r="L54" s="26" t="s">
        <v>147</v>
      </c>
      <c r="M54" s="27">
        <v>10</v>
      </c>
      <c r="N54" s="435" t="s">
        <v>82</v>
      </c>
      <c r="O54" s="435" t="s">
        <v>411</v>
      </c>
      <c r="P54" s="443" t="s">
        <v>239</v>
      </c>
      <c r="Q54" s="443" t="s">
        <v>240</v>
      </c>
      <c r="R54" s="443" t="s">
        <v>86</v>
      </c>
      <c r="S54" s="443" t="s">
        <v>135</v>
      </c>
      <c r="T54" s="433">
        <f>U54</f>
        <v>850000</v>
      </c>
      <c r="U54" s="433">
        <f>V54</f>
        <v>850000</v>
      </c>
      <c r="V54" s="433">
        <v>850000</v>
      </c>
      <c r="W54" s="433">
        <v>0</v>
      </c>
      <c r="X54" s="433">
        <v>0</v>
      </c>
      <c r="Y54" s="433">
        <v>0</v>
      </c>
      <c r="Z54" s="433">
        <v>0</v>
      </c>
      <c r="AA54" s="433">
        <v>0</v>
      </c>
      <c r="AB54" s="433">
        <v>150000</v>
      </c>
      <c r="AC54" s="433" t="s">
        <v>87</v>
      </c>
      <c r="AD54" s="433">
        <v>0</v>
      </c>
      <c r="AE54" s="433">
        <f>V54</f>
        <v>850000</v>
      </c>
      <c r="AF54" s="433">
        <v>0</v>
      </c>
      <c r="AG54" s="433"/>
      <c r="AH54" s="447" t="s">
        <v>437</v>
      </c>
      <c r="AI54" s="447" t="s">
        <v>717</v>
      </c>
      <c r="AJ54" s="453"/>
    </row>
    <row r="55" spans="1:36" ht="58.15" customHeight="1" thickBot="1" x14ac:dyDescent="0.3">
      <c r="A55" s="1"/>
      <c r="B55" s="452"/>
      <c r="C55" s="437"/>
      <c r="D55" s="437"/>
      <c r="E55" s="437"/>
      <c r="F55" s="437"/>
      <c r="G55" s="437"/>
      <c r="H55" s="437"/>
      <c r="I55" s="437"/>
      <c r="J55" s="29" t="s">
        <v>389</v>
      </c>
      <c r="K55" s="29" t="s">
        <v>390</v>
      </c>
      <c r="L55" s="29" t="s">
        <v>391</v>
      </c>
      <c r="M55" s="30">
        <v>10</v>
      </c>
      <c r="N55" s="437"/>
      <c r="O55" s="436"/>
      <c r="P55" s="444"/>
      <c r="Q55" s="444"/>
      <c r="R55" s="444"/>
      <c r="S55" s="444"/>
      <c r="T55" s="434"/>
      <c r="U55" s="434"/>
      <c r="V55" s="434"/>
      <c r="W55" s="434"/>
      <c r="X55" s="434"/>
      <c r="Y55" s="434"/>
      <c r="Z55" s="434"/>
      <c r="AA55" s="434"/>
      <c r="AB55" s="434"/>
      <c r="AC55" s="434"/>
      <c r="AD55" s="434"/>
      <c r="AE55" s="434"/>
      <c r="AF55" s="434"/>
      <c r="AG55" s="434"/>
      <c r="AH55" s="448"/>
      <c r="AI55" s="448"/>
      <c r="AJ55" s="454"/>
    </row>
    <row r="56" spans="1:36" ht="50.65" customHeight="1" x14ac:dyDescent="0.25">
      <c r="A56" s="1"/>
      <c r="B56" s="438" t="s">
        <v>432</v>
      </c>
      <c r="C56" s="440" t="s">
        <v>433</v>
      </c>
      <c r="D56" s="435" t="s">
        <v>232</v>
      </c>
      <c r="E56" s="435" t="s">
        <v>233</v>
      </c>
      <c r="F56" s="440" t="s">
        <v>434</v>
      </c>
      <c r="G56" s="435" t="s">
        <v>235</v>
      </c>
      <c r="H56" s="442" t="s">
        <v>79</v>
      </c>
      <c r="I56" s="442" t="s">
        <v>79</v>
      </c>
      <c r="J56" s="28" t="s">
        <v>385</v>
      </c>
      <c r="K56" s="28" t="s">
        <v>386</v>
      </c>
      <c r="L56" s="28" t="s">
        <v>147</v>
      </c>
      <c r="M56" s="116">
        <v>72</v>
      </c>
      <c r="N56" s="442" t="s">
        <v>82</v>
      </c>
      <c r="O56" s="442" t="s">
        <v>435</v>
      </c>
      <c r="P56" s="442" t="s">
        <v>239</v>
      </c>
      <c r="Q56" s="442" t="s">
        <v>240</v>
      </c>
      <c r="R56" s="442" t="s">
        <v>86</v>
      </c>
      <c r="S56" s="442" t="s">
        <v>135</v>
      </c>
      <c r="T56" s="427">
        <f>U56</f>
        <v>4335000</v>
      </c>
      <c r="U56" s="464">
        <f>V56</f>
        <v>4335000</v>
      </c>
      <c r="V56" s="464">
        <v>4335000</v>
      </c>
      <c r="W56" s="464">
        <v>0</v>
      </c>
      <c r="X56" s="464">
        <v>0</v>
      </c>
      <c r="Y56" s="464">
        <v>0</v>
      </c>
      <c r="Z56" s="464">
        <v>0</v>
      </c>
      <c r="AA56" s="464">
        <v>0</v>
      </c>
      <c r="AB56" s="464">
        <v>765000</v>
      </c>
      <c r="AC56" s="464" t="s">
        <v>87</v>
      </c>
      <c r="AD56" s="464">
        <v>0</v>
      </c>
      <c r="AE56" s="464">
        <f>V56</f>
        <v>4335000</v>
      </c>
      <c r="AF56" s="464">
        <v>0</v>
      </c>
      <c r="AG56" s="427"/>
      <c r="AH56" s="429" t="s">
        <v>436</v>
      </c>
      <c r="AI56" s="429" t="s">
        <v>437</v>
      </c>
      <c r="AJ56" s="457"/>
    </row>
    <row r="57" spans="1:36" ht="58.9" customHeight="1" thickBot="1" x14ac:dyDescent="0.3">
      <c r="A57" s="1"/>
      <c r="B57" s="439"/>
      <c r="C57" s="441"/>
      <c r="D57" s="437"/>
      <c r="E57" s="437"/>
      <c r="F57" s="441"/>
      <c r="G57" s="437"/>
      <c r="H57" s="442"/>
      <c r="I57" s="442"/>
      <c r="J57" s="28" t="s">
        <v>389</v>
      </c>
      <c r="K57" s="28" t="s">
        <v>390</v>
      </c>
      <c r="L57" s="28" t="s">
        <v>391</v>
      </c>
      <c r="M57" s="116">
        <v>42</v>
      </c>
      <c r="N57" s="442"/>
      <c r="O57" s="465"/>
      <c r="P57" s="442"/>
      <c r="Q57" s="442"/>
      <c r="R57" s="442"/>
      <c r="S57" s="442"/>
      <c r="T57" s="428"/>
      <c r="U57" s="464"/>
      <c r="V57" s="464"/>
      <c r="W57" s="464"/>
      <c r="X57" s="464"/>
      <c r="Y57" s="464"/>
      <c r="Z57" s="464"/>
      <c r="AA57" s="464"/>
      <c r="AB57" s="464"/>
      <c r="AC57" s="464"/>
      <c r="AD57" s="464"/>
      <c r="AE57" s="464"/>
      <c r="AF57" s="464"/>
      <c r="AG57" s="428"/>
      <c r="AH57" s="430"/>
      <c r="AI57" s="430"/>
      <c r="AJ57" s="458"/>
    </row>
    <row r="58" spans="1:36" ht="50.65" customHeight="1" x14ac:dyDescent="0.25">
      <c r="A58" s="1"/>
      <c r="B58" s="451" t="s">
        <v>438</v>
      </c>
      <c r="C58" s="435" t="s">
        <v>439</v>
      </c>
      <c r="D58" s="440" t="s">
        <v>232</v>
      </c>
      <c r="E58" s="435" t="s">
        <v>233</v>
      </c>
      <c r="F58" s="435" t="s">
        <v>440</v>
      </c>
      <c r="G58" s="435" t="s">
        <v>235</v>
      </c>
      <c r="H58" s="435" t="s">
        <v>79</v>
      </c>
      <c r="I58" s="435" t="s">
        <v>79</v>
      </c>
      <c r="J58" s="26" t="s">
        <v>415</v>
      </c>
      <c r="K58" s="26" t="s">
        <v>416</v>
      </c>
      <c r="L58" s="26" t="s">
        <v>147</v>
      </c>
      <c r="M58" s="27">
        <v>60</v>
      </c>
      <c r="N58" s="435" t="s">
        <v>82</v>
      </c>
      <c r="O58" s="435" t="s">
        <v>100</v>
      </c>
      <c r="P58" s="435" t="s">
        <v>239</v>
      </c>
      <c r="Q58" s="435" t="s">
        <v>240</v>
      </c>
      <c r="R58" s="435" t="s">
        <v>86</v>
      </c>
      <c r="S58" s="435" t="s">
        <v>135</v>
      </c>
      <c r="T58" s="433">
        <f>U58</f>
        <v>700000</v>
      </c>
      <c r="U58" s="433">
        <f>V58</f>
        <v>700000</v>
      </c>
      <c r="V58" s="433">
        <v>700000</v>
      </c>
      <c r="W58" s="433">
        <v>0</v>
      </c>
      <c r="X58" s="433">
        <v>0</v>
      </c>
      <c r="Y58" s="433">
        <v>0</v>
      </c>
      <c r="Z58" s="433">
        <v>0</v>
      </c>
      <c r="AA58" s="433">
        <v>0</v>
      </c>
      <c r="AB58" s="433">
        <v>300000</v>
      </c>
      <c r="AC58" s="433" t="s">
        <v>87</v>
      </c>
      <c r="AD58" s="433">
        <v>0</v>
      </c>
      <c r="AE58" s="433">
        <f>V58</f>
        <v>700000</v>
      </c>
      <c r="AF58" s="433">
        <v>0</v>
      </c>
      <c r="AG58" s="433"/>
      <c r="AH58" s="447" t="s">
        <v>441</v>
      </c>
      <c r="AI58" s="447" t="s">
        <v>442</v>
      </c>
      <c r="AJ58" s="453"/>
    </row>
    <row r="59" spans="1:36" ht="55.5" customHeight="1" thickBot="1" x14ac:dyDescent="0.3">
      <c r="A59" s="1"/>
      <c r="B59" s="452"/>
      <c r="C59" s="437"/>
      <c r="D59" s="441"/>
      <c r="E59" s="437"/>
      <c r="F59" s="437"/>
      <c r="G59" s="437"/>
      <c r="H59" s="437"/>
      <c r="I59" s="437"/>
      <c r="J59" s="29" t="s">
        <v>417</v>
      </c>
      <c r="K59" s="29" t="s">
        <v>418</v>
      </c>
      <c r="L59" s="29" t="s">
        <v>391</v>
      </c>
      <c r="M59" s="30">
        <v>400</v>
      </c>
      <c r="N59" s="437"/>
      <c r="O59" s="436"/>
      <c r="P59" s="437"/>
      <c r="Q59" s="437"/>
      <c r="R59" s="437"/>
      <c r="S59" s="437"/>
      <c r="T59" s="434"/>
      <c r="U59" s="434"/>
      <c r="V59" s="434"/>
      <c r="W59" s="434"/>
      <c r="X59" s="434"/>
      <c r="Y59" s="434"/>
      <c r="Z59" s="434"/>
      <c r="AA59" s="434"/>
      <c r="AB59" s="434"/>
      <c r="AC59" s="434"/>
      <c r="AD59" s="434"/>
      <c r="AE59" s="434"/>
      <c r="AF59" s="434"/>
      <c r="AG59" s="434"/>
      <c r="AH59" s="448"/>
      <c r="AI59" s="448"/>
      <c r="AJ59" s="454"/>
    </row>
    <row r="60" spans="1:36" ht="50.65" customHeight="1" x14ac:dyDescent="0.25">
      <c r="A60" s="1"/>
      <c r="B60" s="463" t="s">
        <v>443</v>
      </c>
      <c r="C60" s="462" t="s">
        <v>444</v>
      </c>
      <c r="D60" s="435" t="s">
        <v>232</v>
      </c>
      <c r="E60" s="435" t="s">
        <v>233</v>
      </c>
      <c r="F60" s="462" t="s">
        <v>445</v>
      </c>
      <c r="G60" s="462" t="s">
        <v>400</v>
      </c>
      <c r="H60" s="462" t="s">
        <v>79</v>
      </c>
      <c r="I60" s="462" t="s">
        <v>79</v>
      </c>
      <c r="J60" s="26" t="s">
        <v>401</v>
      </c>
      <c r="K60" s="26" t="s">
        <v>402</v>
      </c>
      <c r="L60" s="26" t="s">
        <v>391</v>
      </c>
      <c r="M60" s="119">
        <v>20</v>
      </c>
      <c r="N60" s="462" t="s">
        <v>82</v>
      </c>
      <c r="O60" s="435" t="s">
        <v>100</v>
      </c>
      <c r="P60" s="443" t="s">
        <v>239</v>
      </c>
      <c r="Q60" s="443" t="s">
        <v>240</v>
      </c>
      <c r="R60" s="443" t="s">
        <v>86</v>
      </c>
      <c r="S60" s="443" t="s">
        <v>135</v>
      </c>
      <c r="T60" s="433">
        <f>U60</f>
        <v>700000</v>
      </c>
      <c r="U60" s="433">
        <f>V60</f>
        <v>700000</v>
      </c>
      <c r="V60" s="433">
        <v>700000</v>
      </c>
      <c r="W60" s="433">
        <v>0</v>
      </c>
      <c r="X60" s="433">
        <v>0</v>
      </c>
      <c r="Y60" s="433">
        <v>0</v>
      </c>
      <c r="Z60" s="433">
        <v>0</v>
      </c>
      <c r="AA60" s="433">
        <v>0</v>
      </c>
      <c r="AB60" s="433">
        <v>300000</v>
      </c>
      <c r="AC60" s="433" t="s">
        <v>87</v>
      </c>
      <c r="AD60" s="433">
        <v>0</v>
      </c>
      <c r="AE60" s="433">
        <f>V60</f>
        <v>700000</v>
      </c>
      <c r="AF60" s="433">
        <v>0</v>
      </c>
      <c r="AG60" s="460"/>
      <c r="AH60" s="461" t="s">
        <v>487</v>
      </c>
      <c r="AI60" s="461" t="s">
        <v>488</v>
      </c>
      <c r="AJ60" s="459"/>
    </row>
    <row r="61" spans="1:36" ht="50.65" customHeight="1" thickBot="1" x14ac:dyDescent="0.3">
      <c r="A61" s="1"/>
      <c r="B61" s="439"/>
      <c r="C61" s="441"/>
      <c r="D61" s="437"/>
      <c r="E61" s="437"/>
      <c r="F61" s="441"/>
      <c r="G61" s="441"/>
      <c r="H61" s="441"/>
      <c r="I61" s="441"/>
      <c r="J61" s="29" t="s">
        <v>403</v>
      </c>
      <c r="K61" s="29" t="s">
        <v>404</v>
      </c>
      <c r="L61" s="29" t="s">
        <v>89</v>
      </c>
      <c r="M61" s="30">
        <v>20</v>
      </c>
      <c r="N61" s="441"/>
      <c r="O61" s="436"/>
      <c r="P61" s="444"/>
      <c r="Q61" s="444"/>
      <c r="R61" s="444"/>
      <c r="S61" s="444"/>
      <c r="T61" s="434"/>
      <c r="U61" s="434"/>
      <c r="V61" s="434"/>
      <c r="W61" s="434"/>
      <c r="X61" s="434"/>
      <c r="Y61" s="434"/>
      <c r="Z61" s="434"/>
      <c r="AA61" s="434"/>
      <c r="AB61" s="434"/>
      <c r="AC61" s="434"/>
      <c r="AD61" s="434"/>
      <c r="AE61" s="434"/>
      <c r="AF61" s="434"/>
      <c r="AG61" s="428"/>
      <c r="AH61" s="456"/>
      <c r="AI61" s="456"/>
      <c r="AJ61" s="458"/>
    </row>
    <row r="62" spans="1:36" ht="50.65" customHeight="1" x14ac:dyDescent="0.25">
      <c r="A62" s="1"/>
      <c r="B62" s="438" t="s">
        <v>563</v>
      </c>
      <c r="C62" s="440" t="s">
        <v>564</v>
      </c>
      <c r="D62" s="440" t="s">
        <v>232</v>
      </c>
      <c r="E62" s="440" t="s">
        <v>233</v>
      </c>
      <c r="F62" s="440" t="s">
        <v>739</v>
      </c>
      <c r="G62" s="440" t="s">
        <v>235</v>
      </c>
      <c r="H62" s="440" t="s">
        <v>79</v>
      </c>
      <c r="I62" s="440" t="s">
        <v>79</v>
      </c>
      <c r="J62" s="26" t="s">
        <v>385</v>
      </c>
      <c r="K62" s="26" t="s">
        <v>386</v>
      </c>
      <c r="L62" s="26" t="s">
        <v>147</v>
      </c>
      <c r="M62" s="27">
        <v>10</v>
      </c>
      <c r="N62" s="440" t="s">
        <v>82</v>
      </c>
      <c r="O62" s="435" t="s">
        <v>100</v>
      </c>
      <c r="P62" s="443" t="s">
        <v>239</v>
      </c>
      <c r="Q62" s="443" t="s">
        <v>240</v>
      </c>
      <c r="R62" s="443" t="s">
        <v>86</v>
      </c>
      <c r="S62" s="443" t="s">
        <v>135</v>
      </c>
      <c r="T62" s="427">
        <f>U62</f>
        <v>525000</v>
      </c>
      <c r="U62" s="427">
        <f>V62</f>
        <v>525000</v>
      </c>
      <c r="V62" s="427">
        <v>525000</v>
      </c>
      <c r="W62" s="427">
        <v>0</v>
      </c>
      <c r="X62" s="427">
        <v>0</v>
      </c>
      <c r="Y62" s="427">
        <v>0</v>
      </c>
      <c r="Z62" s="427">
        <v>0</v>
      </c>
      <c r="AA62" s="427">
        <v>0</v>
      </c>
      <c r="AB62" s="427">
        <v>175000</v>
      </c>
      <c r="AC62" s="427" t="s">
        <v>87</v>
      </c>
      <c r="AD62" s="427">
        <v>0</v>
      </c>
      <c r="AE62" s="427">
        <f>V62</f>
        <v>525000</v>
      </c>
      <c r="AF62" s="427">
        <v>0</v>
      </c>
      <c r="AG62" s="427"/>
      <c r="AH62" s="455" t="s">
        <v>428</v>
      </c>
      <c r="AI62" s="455" t="s">
        <v>436</v>
      </c>
      <c r="AJ62" s="663">
        <v>45734</v>
      </c>
    </row>
    <row r="63" spans="1:36" ht="57" customHeight="1" thickBot="1" x14ac:dyDescent="0.3">
      <c r="A63" s="1"/>
      <c r="B63" s="439"/>
      <c r="C63" s="441"/>
      <c r="D63" s="441"/>
      <c r="E63" s="441"/>
      <c r="F63" s="441"/>
      <c r="G63" s="441"/>
      <c r="H63" s="441"/>
      <c r="I63" s="441"/>
      <c r="J63" s="29" t="s">
        <v>389</v>
      </c>
      <c r="K63" s="29" t="s">
        <v>390</v>
      </c>
      <c r="L63" s="29" t="s">
        <v>391</v>
      </c>
      <c r="M63" s="30">
        <v>10</v>
      </c>
      <c r="N63" s="441"/>
      <c r="O63" s="436"/>
      <c r="P63" s="444"/>
      <c r="Q63" s="444"/>
      <c r="R63" s="444"/>
      <c r="S63" s="444"/>
      <c r="T63" s="428"/>
      <c r="U63" s="428"/>
      <c r="V63" s="428"/>
      <c r="W63" s="428"/>
      <c r="X63" s="428"/>
      <c r="Y63" s="428"/>
      <c r="Z63" s="428"/>
      <c r="AA63" s="428"/>
      <c r="AB63" s="428"/>
      <c r="AC63" s="428"/>
      <c r="AD63" s="428"/>
      <c r="AE63" s="428"/>
      <c r="AF63" s="428"/>
      <c r="AG63" s="428"/>
      <c r="AH63" s="456"/>
      <c r="AI63" s="456"/>
      <c r="AJ63" s="665"/>
    </row>
    <row r="64" spans="1:36" ht="50.65" customHeight="1" x14ac:dyDescent="0.25">
      <c r="A64" s="1"/>
      <c r="B64" s="451" t="s">
        <v>566</v>
      </c>
      <c r="C64" s="435" t="s">
        <v>567</v>
      </c>
      <c r="D64" s="435" t="s">
        <v>232</v>
      </c>
      <c r="E64" s="435" t="s">
        <v>233</v>
      </c>
      <c r="F64" s="435" t="s">
        <v>740</v>
      </c>
      <c r="G64" s="435" t="s">
        <v>235</v>
      </c>
      <c r="H64" s="435" t="s">
        <v>79</v>
      </c>
      <c r="I64" s="435" t="s">
        <v>79</v>
      </c>
      <c r="J64" s="26" t="s">
        <v>385</v>
      </c>
      <c r="K64" s="26" t="s">
        <v>386</v>
      </c>
      <c r="L64" s="26" t="s">
        <v>147</v>
      </c>
      <c r="M64" s="27">
        <v>24</v>
      </c>
      <c r="N64" s="435" t="s">
        <v>82</v>
      </c>
      <c r="O64" s="435" t="s">
        <v>100</v>
      </c>
      <c r="P64" s="443" t="s">
        <v>239</v>
      </c>
      <c r="Q64" s="443" t="s">
        <v>240</v>
      </c>
      <c r="R64" s="443" t="s">
        <v>86</v>
      </c>
      <c r="S64" s="443" t="s">
        <v>135</v>
      </c>
      <c r="T64" s="433">
        <f>U64</f>
        <v>510000</v>
      </c>
      <c r="U64" s="433">
        <f>V64</f>
        <v>510000</v>
      </c>
      <c r="V64" s="433">
        <v>510000</v>
      </c>
      <c r="W64" s="433">
        <v>0</v>
      </c>
      <c r="X64" s="433">
        <v>0</v>
      </c>
      <c r="Y64" s="433">
        <v>0</v>
      </c>
      <c r="Z64" s="433">
        <v>0</v>
      </c>
      <c r="AA64" s="433">
        <v>0</v>
      </c>
      <c r="AB64" s="433">
        <v>90000</v>
      </c>
      <c r="AC64" s="433" t="s">
        <v>87</v>
      </c>
      <c r="AD64" s="433">
        <v>0</v>
      </c>
      <c r="AE64" s="433">
        <f>V64</f>
        <v>510000</v>
      </c>
      <c r="AF64" s="433">
        <v>0</v>
      </c>
      <c r="AG64" s="433"/>
      <c r="AH64" s="449" t="s">
        <v>568</v>
      </c>
      <c r="AI64" s="449" t="s">
        <v>569</v>
      </c>
      <c r="AJ64" s="666">
        <v>45834</v>
      </c>
    </row>
    <row r="65" spans="1:36" ht="54" customHeight="1" thickBot="1" x14ac:dyDescent="0.3">
      <c r="A65" s="1"/>
      <c r="B65" s="452"/>
      <c r="C65" s="437"/>
      <c r="D65" s="437"/>
      <c r="E65" s="437"/>
      <c r="F65" s="437"/>
      <c r="G65" s="437"/>
      <c r="H65" s="437"/>
      <c r="I65" s="437"/>
      <c r="J65" s="29" t="s">
        <v>389</v>
      </c>
      <c r="K65" s="29" t="s">
        <v>390</v>
      </c>
      <c r="L65" s="29" t="s">
        <v>391</v>
      </c>
      <c r="M65" s="30">
        <v>24</v>
      </c>
      <c r="N65" s="437"/>
      <c r="O65" s="436"/>
      <c r="P65" s="444"/>
      <c r="Q65" s="444"/>
      <c r="R65" s="444"/>
      <c r="S65" s="444"/>
      <c r="T65" s="434"/>
      <c r="U65" s="434"/>
      <c r="V65" s="434"/>
      <c r="W65" s="434"/>
      <c r="X65" s="434"/>
      <c r="Y65" s="434"/>
      <c r="Z65" s="434"/>
      <c r="AA65" s="434"/>
      <c r="AB65" s="434"/>
      <c r="AC65" s="434"/>
      <c r="AD65" s="434"/>
      <c r="AE65" s="434"/>
      <c r="AF65" s="434"/>
      <c r="AG65" s="434"/>
      <c r="AH65" s="450"/>
      <c r="AI65" s="450"/>
      <c r="AJ65" s="667"/>
    </row>
    <row r="66" spans="1:36" ht="50.65" customHeight="1" x14ac:dyDescent="0.25">
      <c r="A66" s="1"/>
      <c r="B66" s="451" t="s">
        <v>570</v>
      </c>
      <c r="C66" s="435" t="s">
        <v>571</v>
      </c>
      <c r="D66" s="435" t="s">
        <v>232</v>
      </c>
      <c r="E66" s="435" t="s">
        <v>233</v>
      </c>
      <c r="F66" s="435" t="s">
        <v>741</v>
      </c>
      <c r="G66" s="435" t="s">
        <v>235</v>
      </c>
      <c r="H66" s="435" t="s">
        <v>79</v>
      </c>
      <c r="I66" s="435" t="s">
        <v>79</v>
      </c>
      <c r="J66" s="26" t="s">
        <v>385</v>
      </c>
      <c r="K66" s="26" t="s">
        <v>386</v>
      </c>
      <c r="L66" s="26" t="s">
        <v>147</v>
      </c>
      <c r="M66" s="27">
        <v>50</v>
      </c>
      <c r="N66" s="435" t="s">
        <v>82</v>
      </c>
      <c r="O66" s="435" t="s">
        <v>97</v>
      </c>
      <c r="P66" s="443" t="s">
        <v>239</v>
      </c>
      <c r="Q66" s="443" t="s">
        <v>240</v>
      </c>
      <c r="R66" s="443" t="s">
        <v>86</v>
      </c>
      <c r="S66" s="443" t="s">
        <v>135</v>
      </c>
      <c r="T66" s="433">
        <f>U66</f>
        <v>2916240</v>
      </c>
      <c r="U66" s="433">
        <f>V66</f>
        <v>2916240</v>
      </c>
      <c r="V66" s="433">
        <v>2916240</v>
      </c>
      <c r="W66" s="433">
        <v>0</v>
      </c>
      <c r="X66" s="433">
        <v>0</v>
      </c>
      <c r="Y66" s="433">
        <v>0</v>
      </c>
      <c r="Z66" s="433">
        <v>0</v>
      </c>
      <c r="AA66" s="433">
        <v>0</v>
      </c>
      <c r="AB66" s="433">
        <v>514631</v>
      </c>
      <c r="AC66" s="433" t="s">
        <v>87</v>
      </c>
      <c r="AD66" s="433">
        <v>0</v>
      </c>
      <c r="AE66" s="433">
        <f>V66</f>
        <v>2916240</v>
      </c>
      <c r="AF66" s="433">
        <v>0</v>
      </c>
      <c r="AG66" s="433"/>
      <c r="AH66" s="449" t="s">
        <v>423</v>
      </c>
      <c r="AI66" s="449" t="s">
        <v>424</v>
      </c>
      <c r="AJ66" s="445">
        <v>45642</v>
      </c>
    </row>
    <row r="67" spans="1:36" ht="55.15" customHeight="1" thickBot="1" x14ac:dyDescent="0.3">
      <c r="A67" s="1"/>
      <c r="B67" s="452"/>
      <c r="C67" s="437"/>
      <c r="D67" s="437"/>
      <c r="E67" s="437"/>
      <c r="F67" s="437"/>
      <c r="G67" s="437"/>
      <c r="H67" s="437"/>
      <c r="I67" s="437"/>
      <c r="J67" s="29" t="s">
        <v>389</v>
      </c>
      <c r="K67" s="29" t="s">
        <v>390</v>
      </c>
      <c r="L67" s="29" t="s">
        <v>391</v>
      </c>
      <c r="M67" s="30">
        <v>50</v>
      </c>
      <c r="N67" s="437"/>
      <c r="O67" s="437"/>
      <c r="P67" s="444"/>
      <c r="Q67" s="444"/>
      <c r="R67" s="444"/>
      <c r="S67" s="444"/>
      <c r="T67" s="434"/>
      <c r="U67" s="434"/>
      <c r="V67" s="434"/>
      <c r="W67" s="434"/>
      <c r="X67" s="434"/>
      <c r="Y67" s="434"/>
      <c r="Z67" s="434"/>
      <c r="AA67" s="434"/>
      <c r="AB67" s="434"/>
      <c r="AC67" s="434"/>
      <c r="AD67" s="434"/>
      <c r="AE67" s="434"/>
      <c r="AF67" s="434"/>
      <c r="AG67" s="434"/>
      <c r="AH67" s="450"/>
      <c r="AI67" s="450"/>
      <c r="AJ67" s="446"/>
    </row>
    <row r="68" spans="1:36" ht="50.65" customHeight="1" x14ac:dyDescent="0.25">
      <c r="A68" s="1"/>
      <c r="B68" s="451" t="s">
        <v>572</v>
      </c>
      <c r="C68" s="435" t="s">
        <v>573</v>
      </c>
      <c r="D68" s="435" t="s">
        <v>232</v>
      </c>
      <c r="E68" s="435" t="s">
        <v>233</v>
      </c>
      <c r="F68" s="435" t="s">
        <v>399</v>
      </c>
      <c r="G68" s="435" t="s">
        <v>400</v>
      </c>
      <c r="H68" s="435" t="s">
        <v>79</v>
      </c>
      <c r="I68" s="435" t="s">
        <v>79</v>
      </c>
      <c r="J68" s="26" t="s">
        <v>401</v>
      </c>
      <c r="K68" s="26" t="s">
        <v>402</v>
      </c>
      <c r="L68" s="26" t="s">
        <v>391</v>
      </c>
      <c r="M68" s="27">
        <v>80</v>
      </c>
      <c r="N68" s="435" t="s">
        <v>82</v>
      </c>
      <c r="O68" s="435" t="s">
        <v>99</v>
      </c>
      <c r="P68" s="435" t="s">
        <v>239</v>
      </c>
      <c r="Q68" s="435" t="s">
        <v>240</v>
      </c>
      <c r="R68" s="435" t="s">
        <v>86</v>
      </c>
      <c r="S68" s="435" t="s">
        <v>135</v>
      </c>
      <c r="T68" s="433">
        <f>U68</f>
        <v>2683125</v>
      </c>
      <c r="U68" s="433">
        <f>V68</f>
        <v>2683125</v>
      </c>
      <c r="V68" s="433">
        <v>2683125</v>
      </c>
      <c r="W68" s="433">
        <v>0</v>
      </c>
      <c r="X68" s="433">
        <v>0</v>
      </c>
      <c r="Y68" s="433">
        <v>0</v>
      </c>
      <c r="Z68" s="433">
        <v>0</v>
      </c>
      <c r="AA68" s="433">
        <v>0</v>
      </c>
      <c r="AB68" s="433">
        <v>516875</v>
      </c>
      <c r="AC68" s="433" t="s">
        <v>87</v>
      </c>
      <c r="AD68" s="433">
        <v>0</v>
      </c>
      <c r="AE68" s="433">
        <f>V68</f>
        <v>2683125</v>
      </c>
      <c r="AF68" s="433">
        <v>0</v>
      </c>
      <c r="AG68" s="433"/>
      <c r="AH68" s="447" t="s">
        <v>574</v>
      </c>
      <c r="AI68" s="447" t="s">
        <v>773</v>
      </c>
      <c r="AJ68" s="445">
        <v>45587</v>
      </c>
    </row>
    <row r="69" spans="1:36" ht="50.65" customHeight="1" thickBot="1" x14ac:dyDescent="0.3">
      <c r="A69" s="1"/>
      <c r="B69" s="452"/>
      <c r="C69" s="437"/>
      <c r="D69" s="437"/>
      <c r="E69" s="437"/>
      <c r="F69" s="437"/>
      <c r="G69" s="437"/>
      <c r="H69" s="437"/>
      <c r="I69" s="437"/>
      <c r="J69" s="29" t="s">
        <v>403</v>
      </c>
      <c r="K69" s="29" t="s">
        <v>404</v>
      </c>
      <c r="L69" s="29" t="s">
        <v>89</v>
      </c>
      <c r="M69" s="30">
        <v>80</v>
      </c>
      <c r="N69" s="437"/>
      <c r="O69" s="437"/>
      <c r="P69" s="437"/>
      <c r="Q69" s="437"/>
      <c r="R69" s="437"/>
      <c r="S69" s="437"/>
      <c r="T69" s="434"/>
      <c r="U69" s="434"/>
      <c r="V69" s="434"/>
      <c r="W69" s="434"/>
      <c r="X69" s="434"/>
      <c r="Y69" s="434"/>
      <c r="Z69" s="434"/>
      <c r="AA69" s="434"/>
      <c r="AB69" s="434"/>
      <c r="AC69" s="434"/>
      <c r="AD69" s="434"/>
      <c r="AE69" s="434"/>
      <c r="AF69" s="434"/>
      <c r="AG69" s="434"/>
      <c r="AH69" s="448"/>
      <c r="AI69" s="448"/>
      <c r="AJ69" s="446"/>
    </row>
    <row r="70" spans="1:36" ht="50.65" customHeight="1" x14ac:dyDescent="0.25">
      <c r="A70" s="1"/>
      <c r="B70" s="438" t="s">
        <v>718</v>
      </c>
      <c r="C70" s="440" t="s">
        <v>571</v>
      </c>
      <c r="D70" s="440" t="s">
        <v>232</v>
      </c>
      <c r="E70" s="435" t="s">
        <v>233</v>
      </c>
      <c r="F70" s="440" t="s">
        <v>719</v>
      </c>
      <c r="G70" s="440" t="s">
        <v>235</v>
      </c>
      <c r="H70" s="440" t="s">
        <v>79</v>
      </c>
      <c r="I70" s="440" t="s">
        <v>79</v>
      </c>
      <c r="J70" s="26" t="s">
        <v>385</v>
      </c>
      <c r="K70" s="26" t="s">
        <v>386</v>
      </c>
      <c r="L70" s="26" t="s">
        <v>147</v>
      </c>
      <c r="M70" s="119">
        <v>15</v>
      </c>
      <c r="N70" s="440" t="s">
        <v>82</v>
      </c>
      <c r="O70" s="435" t="s">
        <v>94</v>
      </c>
      <c r="P70" s="443" t="s">
        <v>239</v>
      </c>
      <c r="Q70" s="443" t="s">
        <v>240</v>
      </c>
      <c r="R70" s="443" t="s">
        <v>86</v>
      </c>
      <c r="S70" s="443" t="s">
        <v>135</v>
      </c>
      <c r="T70" s="427">
        <f>U70</f>
        <v>127500</v>
      </c>
      <c r="U70" s="427">
        <f>V70</f>
        <v>127500</v>
      </c>
      <c r="V70" s="427">
        <v>127500</v>
      </c>
      <c r="W70" s="427">
        <v>0</v>
      </c>
      <c r="X70" s="427">
        <v>0</v>
      </c>
      <c r="Y70" s="427">
        <v>0</v>
      </c>
      <c r="Z70" s="427">
        <v>0</v>
      </c>
      <c r="AA70" s="427">
        <v>0</v>
      </c>
      <c r="AB70" s="427">
        <v>22500</v>
      </c>
      <c r="AC70" s="427" t="s">
        <v>87</v>
      </c>
      <c r="AD70" s="427">
        <v>0</v>
      </c>
      <c r="AE70" s="427">
        <f>V70</f>
        <v>127500</v>
      </c>
      <c r="AF70" s="427">
        <v>0</v>
      </c>
      <c r="AG70" s="427"/>
      <c r="AH70" s="429" t="s">
        <v>428</v>
      </c>
      <c r="AI70" s="429" t="s">
        <v>565</v>
      </c>
      <c r="AJ70" s="467">
        <v>45734</v>
      </c>
    </row>
    <row r="71" spans="1:36" ht="58.15" customHeight="1" thickBot="1" x14ac:dyDescent="0.3">
      <c r="A71" s="1"/>
      <c r="B71" s="439"/>
      <c r="C71" s="441"/>
      <c r="D71" s="441"/>
      <c r="E71" s="437"/>
      <c r="F71" s="441"/>
      <c r="G71" s="441"/>
      <c r="H71" s="441"/>
      <c r="I71" s="441"/>
      <c r="J71" s="29" t="s">
        <v>389</v>
      </c>
      <c r="K71" s="29" t="s">
        <v>390</v>
      </c>
      <c r="L71" s="29" t="s">
        <v>391</v>
      </c>
      <c r="M71" s="30">
        <v>20</v>
      </c>
      <c r="N71" s="441"/>
      <c r="O71" s="436"/>
      <c r="P71" s="444"/>
      <c r="Q71" s="444"/>
      <c r="R71" s="444"/>
      <c r="S71" s="444"/>
      <c r="T71" s="428"/>
      <c r="U71" s="428"/>
      <c r="V71" s="428"/>
      <c r="W71" s="428"/>
      <c r="X71" s="428"/>
      <c r="Y71" s="428"/>
      <c r="Z71" s="428"/>
      <c r="AA71" s="428"/>
      <c r="AB71" s="428"/>
      <c r="AC71" s="428"/>
      <c r="AD71" s="428"/>
      <c r="AE71" s="428"/>
      <c r="AF71" s="428"/>
      <c r="AG71" s="428"/>
      <c r="AH71" s="430"/>
      <c r="AI71" s="430"/>
      <c r="AJ71" s="432"/>
    </row>
    <row r="72" spans="1:36" ht="58.15" customHeight="1" x14ac:dyDescent="0.25">
      <c r="A72" s="1"/>
      <c r="B72" s="438" t="s">
        <v>742</v>
      </c>
      <c r="C72" s="440" t="s">
        <v>743</v>
      </c>
      <c r="D72" s="440" t="s">
        <v>232</v>
      </c>
      <c r="E72" s="440" t="s">
        <v>233</v>
      </c>
      <c r="F72" s="440" t="s">
        <v>744</v>
      </c>
      <c r="G72" s="440" t="s">
        <v>235</v>
      </c>
      <c r="H72" s="440" t="s">
        <v>79</v>
      </c>
      <c r="I72" s="440" t="s">
        <v>79</v>
      </c>
      <c r="J72" s="26" t="s">
        <v>236</v>
      </c>
      <c r="K72" s="26" t="s">
        <v>237</v>
      </c>
      <c r="L72" s="26" t="s">
        <v>92</v>
      </c>
      <c r="M72" s="27">
        <v>73</v>
      </c>
      <c r="N72" s="442" t="s">
        <v>82</v>
      </c>
      <c r="O72" s="442" t="s">
        <v>83</v>
      </c>
      <c r="P72" s="442" t="s">
        <v>239</v>
      </c>
      <c r="Q72" s="442" t="s">
        <v>240</v>
      </c>
      <c r="R72" s="442" t="s">
        <v>86</v>
      </c>
      <c r="S72" s="442" t="s">
        <v>135</v>
      </c>
      <c r="T72" s="427">
        <f>U72</f>
        <v>2140405.4900000002</v>
      </c>
      <c r="U72" s="427">
        <f>V72</f>
        <v>2140405.4900000002</v>
      </c>
      <c r="V72" s="427">
        <v>2140405.4900000002</v>
      </c>
      <c r="W72" s="427">
        <v>0</v>
      </c>
      <c r="X72" s="427">
        <v>0</v>
      </c>
      <c r="Y72" s="427">
        <v>0</v>
      </c>
      <c r="Z72" s="427">
        <v>0</v>
      </c>
      <c r="AA72" s="427">
        <v>0</v>
      </c>
      <c r="AB72" s="427">
        <v>377718.62</v>
      </c>
      <c r="AC72" s="427" t="s">
        <v>87</v>
      </c>
      <c r="AD72" s="427">
        <v>0</v>
      </c>
      <c r="AE72" s="427">
        <f>V72</f>
        <v>2140405.4900000002</v>
      </c>
      <c r="AF72" s="427">
        <v>0</v>
      </c>
      <c r="AG72" s="427"/>
      <c r="AH72" s="429" t="s">
        <v>745</v>
      </c>
      <c r="AI72" s="429" t="s">
        <v>746</v>
      </c>
      <c r="AJ72" s="431"/>
    </row>
    <row r="73" spans="1:36" ht="58.15" customHeight="1" thickBot="1" x14ac:dyDescent="0.3">
      <c r="A73" s="1"/>
      <c r="B73" s="439"/>
      <c r="C73" s="441"/>
      <c r="D73" s="441"/>
      <c r="E73" s="441"/>
      <c r="F73" s="441"/>
      <c r="G73" s="441"/>
      <c r="H73" s="441"/>
      <c r="I73" s="441"/>
      <c r="J73" s="29" t="s">
        <v>243</v>
      </c>
      <c r="K73" s="29" t="s">
        <v>244</v>
      </c>
      <c r="L73" s="29" t="s">
        <v>89</v>
      </c>
      <c r="M73" s="30">
        <v>73</v>
      </c>
      <c r="N73" s="437"/>
      <c r="O73" s="437"/>
      <c r="P73" s="437"/>
      <c r="Q73" s="437"/>
      <c r="R73" s="437"/>
      <c r="S73" s="437"/>
      <c r="T73" s="428"/>
      <c r="U73" s="428"/>
      <c r="V73" s="428"/>
      <c r="W73" s="428"/>
      <c r="X73" s="428"/>
      <c r="Y73" s="428"/>
      <c r="Z73" s="428"/>
      <c r="AA73" s="428"/>
      <c r="AB73" s="428"/>
      <c r="AC73" s="428"/>
      <c r="AD73" s="428"/>
      <c r="AE73" s="428"/>
      <c r="AF73" s="428"/>
      <c r="AG73" s="428"/>
      <c r="AH73" s="430"/>
      <c r="AI73" s="430"/>
      <c r="AJ73" s="432"/>
    </row>
    <row r="74" spans="1:36" ht="58.15" customHeight="1" x14ac:dyDescent="0.25">
      <c r="A74" s="1"/>
      <c r="B74" s="438" t="s">
        <v>747</v>
      </c>
      <c r="C74" s="440" t="s">
        <v>439</v>
      </c>
      <c r="D74" s="440" t="s">
        <v>232</v>
      </c>
      <c r="E74" s="440" t="s">
        <v>233</v>
      </c>
      <c r="F74" s="440" t="s">
        <v>414</v>
      </c>
      <c r="G74" s="440" t="s">
        <v>235</v>
      </c>
      <c r="H74" s="440" t="s">
        <v>79</v>
      </c>
      <c r="I74" s="440" t="s">
        <v>79</v>
      </c>
      <c r="J74" s="26" t="s">
        <v>415</v>
      </c>
      <c r="K74" s="26" t="s">
        <v>416</v>
      </c>
      <c r="L74" s="26" t="s">
        <v>147</v>
      </c>
      <c r="M74" s="27">
        <v>100</v>
      </c>
      <c r="N74" s="435" t="s">
        <v>82</v>
      </c>
      <c r="O74" s="435" t="s">
        <v>100</v>
      </c>
      <c r="P74" s="435" t="s">
        <v>239</v>
      </c>
      <c r="Q74" s="435" t="s">
        <v>240</v>
      </c>
      <c r="R74" s="435" t="s">
        <v>86</v>
      </c>
      <c r="S74" s="435" t="s">
        <v>135</v>
      </c>
      <c r="T74" s="427">
        <f>U74</f>
        <v>700000</v>
      </c>
      <c r="U74" s="433">
        <f>V74</f>
        <v>700000</v>
      </c>
      <c r="V74" s="433">
        <v>700000</v>
      </c>
      <c r="W74" s="433">
        <v>0</v>
      </c>
      <c r="X74" s="433">
        <v>0</v>
      </c>
      <c r="Y74" s="433">
        <v>0</v>
      </c>
      <c r="Z74" s="433">
        <v>0</v>
      </c>
      <c r="AA74" s="433">
        <v>0</v>
      </c>
      <c r="AB74" s="433">
        <v>300000</v>
      </c>
      <c r="AC74" s="433" t="s">
        <v>87</v>
      </c>
      <c r="AD74" s="433">
        <v>0</v>
      </c>
      <c r="AE74" s="433">
        <f>V74</f>
        <v>700000</v>
      </c>
      <c r="AF74" s="433">
        <v>0</v>
      </c>
      <c r="AG74" s="427"/>
      <c r="AH74" s="429" t="s">
        <v>428</v>
      </c>
      <c r="AI74" s="429" t="s">
        <v>565</v>
      </c>
      <c r="AJ74" s="467">
        <v>45734</v>
      </c>
    </row>
    <row r="75" spans="1:36" ht="58.15" customHeight="1" thickBot="1" x14ac:dyDescent="0.3">
      <c r="A75" s="1"/>
      <c r="B75" s="439"/>
      <c r="C75" s="441"/>
      <c r="D75" s="441"/>
      <c r="E75" s="441"/>
      <c r="F75" s="441"/>
      <c r="G75" s="441"/>
      <c r="H75" s="441"/>
      <c r="I75" s="441"/>
      <c r="J75" s="29" t="s">
        <v>417</v>
      </c>
      <c r="K75" s="29" t="s">
        <v>418</v>
      </c>
      <c r="L75" s="29" t="s">
        <v>391</v>
      </c>
      <c r="M75" s="30">
        <v>100</v>
      </c>
      <c r="N75" s="437"/>
      <c r="O75" s="436"/>
      <c r="P75" s="437"/>
      <c r="Q75" s="437"/>
      <c r="R75" s="437"/>
      <c r="S75" s="437"/>
      <c r="T75" s="428"/>
      <c r="U75" s="434"/>
      <c r="V75" s="434"/>
      <c r="W75" s="434"/>
      <c r="X75" s="434"/>
      <c r="Y75" s="434"/>
      <c r="Z75" s="434"/>
      <c r="AA75" s="434"/>
      <c r="AB75" s="434"/>
      <c r="AC75" s="434"/>
      <c r="AD75" s="434"/>
      <c r="AE75" s="434"/>
      <c r="AF75" s="434"/>
      <c r="AG75" s="428"/>
      <c r="AH75" s="430"/>
      <c r="AI75" s="430"/>
      <c r="AJ75" s="432"/>
    </row>
    <row r="76" spans="1:36" x14ac:dyDescent="0.25">
      <c r="A76" s="9"/>
      <c r="B76" s="668" t="s">
        <v>73</v>
      </c>
      <c r="C76" s="668"/>
      <c r="D76" s="668"/>
      <c r="E76" s="668"/>
      <c r="F76" s="668"/>
      <c r="G76" s="668"/>
      <c r="H76" s="668"/>
      <c r="I76" s="668"/>
      <c r="J76" s="668"/>
      <c r="K76" s="9"/>
      <c r="L76" s="9"/>
      <c r="M76" s="9"/>
      <c r="N76" s="9"/>
      <c r="O76" s="9"/>
      <c r="P76" s="9"/>
      <c r="Q76" s="9"/>
      <c r="R76" s="9"/>
      <c r="S76" s="9"/>
      <c r="T76" s="9"/>
      <c r="U76" s="9"/>
      <c r="V76" s="9"/>
      <c r="W76" s="9"/>
      <c r="X76" s="9"/>
      <c r="Y76" s="9"/>
      <c r="Z76" s="9"/>
      <c r="AA76" s="9"/>
      <c r="AB76" s="9"/>
      <c r="AC76" s="9"/>
      <c r="AD76" s="9"/>
      <c r="AE76" s="9"/>
      <c r="AF76" s="9"/>
      <c r="AG76" s="9"/>
      <c r="AH76" s="9"/>
      <c r="AI76" s="9"/>
      <c r="AJ76" s="9"/>
    </row>
    <row r="77" spans="1:36" x14ac:dyDescent="0.25">
      <c r="A77" s="14"/>
      <c r="B77" s="668" t="s">
        <v>74</v>
      </c>
      <c r="C77" s="668"/>
      <c r="D77" s="668"/>
      <c r="E77" s="668"/>
      <c r="F77" s="668"/>
      <c r="G77" s="668"/>
      <c r="H77" s="668"/>
      <c r="I77" s="668"/>
      <c r="J77" s="668"/>
      <c r="K77" s="9"/>
      <c r="L77" s="9"/>
      <c r="M77" s="9"/>
      <c r="N77" s="9"/>
      <c r="O77" s="9"/>
      <c r="P77" s="9"/>
      <c r="Q77" s="9"/>
      <c r="R77" s="9"/>
      <c r="S77" s="9"/>
      <c r="T77" s="9"/>
      <c r="U77" s="9"/>
      <c r="V77" s="9"/>
      <c r="W77" s="9"/>
      <c r="X77" s="9"/>
      <c r="Y77" s="9"/>
      <c r="Z77" s="9"/>
      <c r="AA77" s="9"/>
      <c r="AB77" s="9"/>
      <c r="AC77" s="9"/>
      <c r="AD77" s="9"/>
      <c r="AE77" s="9"/>
      <c r="AF77" s="9"/>
      <c r="AG77" s="9"/>
      <c r="AH77" s="9"/>
      <c r="AI77" s="9"/>
      <c r="AJ77" s="9"/>
    </row>
    <row r="78" spans="1:36" x14ac:dyDescent="0.25">
      <c r="A78" s="14"/>
      <c r="B78" s="198"/>
      <c r="C78" s="198"/>
      <c r="D78" s="198"/>
      <c r="E78" s="198"/>
      <c r="F78" s="198"/>
      <c r="G78" s="198"/>
      <c r="H78" s="198"/>
      <c r="I78" s="198"/>
      <c r="J78" s="198"/>
      <c r="K78" s="9"/>
      <c r="L78" s="9"/>
      <c r="M78" s="9"/>
      <c r="N78" s="9"/>
      <c r="O78" s="9"/>
      <c r="P78" s="9"/>
      <c r="Q78" s="9"/>
      <c r="R78" s="9"/>
      <c r="S78" s="9"/>
      <c r="T78" s="9"/>
      <c r="U78" s="9"/>
      <c r="V78" s="9"/>
      <c r="W78" s="9"/>
      <c r="X78" s="9"/>
      <c r="Y78" s="9"/>
      <c r="Z78" s="9"/>
      <c r="AA78" s="9"/>
      <c r="AB78" s="9"/>
      <c r="AC78" s="9"/>
      <c r="AD78" s="9"/>
      <c r="AE78" s="9"/>
      <c r="AF78" s="9"/>
      <c r="AG78" s="9"/>
      <c r="AH78" s="9"/>
      <c r="AI78" s="9"/>
      <c r="AJ78" s="9"/>
    </row>
    <row r="79" spans="1:36" s="146" customFormat="1" ht="38.65" customHeight="1" x14ac:dyDescent="0.25">
      <c r="A79" s="163"/>
      <c r="B79" s="425" t="s">
        <v>748</v>
      </c>
      <c r="C79" s="425"/>
      <c r="D79" s="425"/>
      <c r="E79" s="425"/>
      <c r="F79" s="425"/>
      <c r="G79" s="425"/>
      <c r="H79" s="425"/>
      <c r="I79" s="425"/>
      <c r="J79" s="425"/>
      <c r="K79" s="163"/>
      <c r="L79" s="163"/>
      <c r="M79" s="163"/>
      <c r="N79" s="163"/>
      <c r="O79" s="163"/>
      <c r="P79" s="163"/>
      <c r="Q79" s="163"/>
      <c r="R79" s="163"/>
      <c r="S79" s="163"/>
      <c r="T79" s="163"/>
      <c r="U79" s="163"/>
      <c r="V79" s="163"/>
      <c r="W79" s="163"/>
      <c r="X79" s="163"/>
      <c r="Y79" s="163"/>
      <c r="Z79" s="163"/>
      <c r="AA79" s="163"/>
      <c r="AB79" s="163"/>
      <c r="AC79" s="163"/>
      <c r="AD79" s="163"/>
      <c r="AE79" s="163"/>
      <c r="AF79" s="163"/>
      <c r="AG79" s="163"/>
      <c r="AH79" s="163"/>
      <c r="AI79" s="163"/>
      <c r="AJ79" s="163"/>
    </row>
    <row r="80" spans="1:36" ht="15.75" x14ac:dyDescent="0.25">
      <c r="A80" s="1"/>
      <c r="B80" s="426" t="s">
        <v>749</v>
      </c>
      <c r="C80" s="426"/>
      <c r="D80" s="426"/>
      <c r="E80" s="426"/>
      <c r="F80" s="426"/>
      <c r="G80" s="426"/>
      <c r="H80" s="426"/>
      <c r="I80" s="426"/>
      <c r="J80" s="426"/>
      <c r="K80" s="1"/>
      <c r="L80" s="1"/>
      <c r="M80" s="1"/>
      <c r="N80" s="1"/>
      <c r="O80" s="1"/>
      <c r="P80" s="1"/>
      <c r="Q80" s="1"/>
      <c r="R80" s="1"/>
      <c r="S80" s="1"/>
      <c r="T80" s="1"/>
      <c r="U80" s="1"/>
      <c r="V80" s="1"/>
      <c r="W80" s="1"/>
      <c r="X80" s="1"/>
      <c r="Y80" s="1"/>
      <c r="Z80" s="1"/>
      <c r="AA80" s="1"/>
      <c r="AB80" s="1"/>
      <c r="AC80" s="1"/>
      <c r="AD80" s="1"/>
      <c r="AE80" s="1"/>
      <c r="AF80" s="1"/>
      <c r="AG80" s="1"/>
      <c r="AH80" s="1"/>
      <c r="AI80" s="1"/>
      <c r="AJ80" s="1"/>
    </row>
    <row r="81" spans="1:36" ht="15.75" x14ac:dyDescent="0.25">
      <c r="A81" s="1"/>
      <c r="B81" s="426" t="s">
        <v>750</v>
      </c>
      <c r="C81" s="426"/>
      <c r="D81" s="426"/>
      <c r="E81" s="426"/>
      <c r="F81" s="426"/>
      <c r="G81" s="426"/>
      <c r="H81" s="426"/>
      <c r="I81" s="426"/>
      <c r="J81" s="426"/>
      <c r="K81" s="1"/>
      <c r="L81" s="1"/>
      <c r="M81" s="1"/>
      <c r="N81" s="1"/>
      <c r="O81" s="1"/>
      <c r="P81" s="1"/>
      <c r="Q81" s="1"/>
      <c r="R81" s="1"/>
      <c r="S81" s="1"/>
      <c r="T81" s="1"/>
      <c r="U81" s="1"/>
      <c r="V81" s="1"/>
      <c r="W81" s="1"/>
      <c r="X81" s="1"/>
      <c r="Y81" s="1"/>
      <c r="Z81" s="1"/>
      <c r="AA81" s="1"/>
      <c r="AB81" s="1"/>
      <c r="AC81" s="1"/>
      <c r="AD81" s="1"/>
      <c r="AE81" s="1"/>
      <c r="AF81" s="1"/>
      <c r="AG81" s="1"/>
      <c r="AH81" s="1"/>
      <c r="AI81" s="1"/>
      <c r="AJ81" s="1"/>
    </row>
    <row r="82" spans="1:36" x14ac:dyDescent="0.25">
      <c r="A82" s="1"/>
      <c r="B82" s="247" t="s">
        <v>24</v>
      </c>
      <c r="C82" s="247"/>
      <c r="D82" s="247"/>
      <c r="E82" s="247"/>
      <c r="F82" s="247"/>
      <c r="G82" s="247"/>
      <c r="H82" s="247"/>
      <c r="I82" s="247"/>
      <c r="J82" s="247"/>
      <c r="K82" s="247"/>
      <c r="L82" s="247"/>
      <c r="M82" s="247"/>
      <c r="N82" s="247"/>
      <c r="O82" s="247"/>
      <c r="P82" s="247"/>
      <c r="Q82" s="247"/>
      <c r="R82" s="247"/>
      <c r="S82" s="247"/>
      <c r="T82" s="247"/>
      <c r="U82" s="247"/>
      <c r="V82" s="247"/>
      <c r="W82" s="247"/>
      <c r="X82" s="247"/>
      <c r="Y82" s="247"/>
      <c r="Z82" s="247"/>
      <c r="AA82" s="247"/>
      <c r="AB82" s="247"/>
      <c r="AC82" s="247"/>
      <c r="AD82" s="247"/>
      <c r="AE82" s="247"/>
      <c r="AF82" s="247"/>
      <c r="AG82" s="247"/>
      <c r="AH82" s="247"/>
      <c r="AI82" s="247"/>
      <c r="AJ82" s="247"/>
    </row>
  </sheetData>
  <mergeCells count="906">
    <mergeCell ref="B79:J79"/>
    <mergeCell ref="B80:J80"/>
    <mergeCell ref="B81:J81"/>
    <mergeCell ref="B82:AJ82"/>
    <mergeCell ref="AG74:AG75"/>
    <mergeCell ref="AH74:AH75"/>
    <mergeCell ref="AI74:AI75"/>
    <mergeCell ref="AJ74:AJ75"/>
    <mergeCell ref="B76:J76"/>
    <mergeCell ref="B77:J77"/>
    <mergeCell ref="AA74:AA75"/>
    <mergeCell ref="AB74:AB75"/>
    <mergeCell ref="AC74:AC75"/>
    <mergeCell ref="AD74:AD75"/>
    <mergeCell ref="AE74:AE75"/>
    <mergeCell ref="AF74:AF75"/>
    <mergeCell ref="U74:U75"/>
    <mergeCell ref="V74:V75"/>
    <mergeCell ref="W74:W75"/>
    <mergeCell ref="X74:X75"/>
    <mergeCell ref="Y74:Y75"/>
    <mergeCell ref="Z74:Z75"/>
    <mergeCell ref="O74:O75"/>
    <mergeCell ref="P74:P75"/>
    <mergeCell ref="Q74:Q75"/>
    <mergeCell ref="R74:R75"/>
    <mergeCell ref="S74:S75"/>
    <mergeCell ref="T74:T75"/>
    <mergeCell ref="AJ72:AJ73"/>
    <mergeCell ref="B74:B75"/>
    <mergeCell ref="C74:C75"/>
    <mergeCell ref="D74:D75"/>
    <mergeCell ref="E74:E75"/>
    <mergeCell ref="F74:F75"/>
    <mergeCell ref="G74:G75"/>
    <mergeCell ref="H74:H75"/>
    <mergeCell ref="I74:I75"/>
    <mergeCell ref="N74:N75"/>
    <mergeCell ref="AD72:AD73"/>
    <mergeCell ref="AE72:AE73"/>
    <mergeCell ref="AF72:AF73"/>
    <mergeCell ref="AG72:AG73"/>
    <mergeCell ref="AH72:AH73"/>
    <mergeCell ref="AI72:AI73"/>
    <mergeCell ref="X72:X73"/>
    <mergeCell ref="Y72:Y73"/>
    <mergeCell ref="Z72:Z73"/>
    <mergeCell ref="AA72:AA73"/>
    <mergeCell ref="AB72:AB73"/>
    <mergeCell ref="AC72:AC73"/>
    <mergeCell ref="R72:R73"/>
    <mergeCell ref="S72:S73"/>
    <mergeCell ref="T72:T73"/>
    <mergeCell ref="U72:U73"/>
    <mergeCell ref="V72:V73"/>
    <mergeCell ref="W72:W73"/>
    <mergeCell ref="H72:H73"/>
    <mergeCell ref="I72:I73"/>
    <mergeCell ref="N72:N73"/>
    <mergeCell ref="O72:O73"/>
    <mergeCell ref="P72:P73"/>
    <mergeCell ref="Q72:Q73"/>
    <mergeCell ref="AG70:AG71"/>
    <mergeCell ref="AH70:AH71"/>
    <mergeCell ref="AI70:AI71"/>
    <mergeCell ref="AJ70:AJ71"/>
    <mergeCell ref="B72:B73"/>
    <mergeCell ref="C72:C73"/>
    <mergeCell ref="D72:D73"/>
    <mergeCell ref="E72:E73"/>
    <mergeCell ref="F72:F73"/>
    <mergeCell ref="G72:G73"/>
    <mergeCell ref="AA70:AA71"/>
    <mergeCell ref="AB70:AB71"/>
    <mergeCell ref="AC70:AC71"/>
    <mergeCell ref="AD70:AD71"/>
    <mergeCell ref="AE70:AE71"/>
    <mergeCell ref="AF70:AF71"/>
    <mergeCell ref="U70:U71"/>
    <mergeCell ref="V70:V71"/>
    <mergeCell ref="W70:W71"/>
    <mergeCell ref="X70:X71"/>
    <mergeCell ref="Y70:Y71"/>
    <mergeCell ref="Z70:Z71"/>
    <mergeCell ref="O70:O71"/>
    <mergeCell ref="P70:P71"/>
    <mergeCell ref="Q70:Q71"/>
    <mergeCell ref="R70:R71"/>
    <mergeCell ref="S70:S71"/>
    <mergeCell ref="T70:T71"/>
    <mergeCell ref="AJ68:AJ69"/>
    <mergeCell ref="B70:B71"/>
    <mergeCell ref="C70:C71"/>
    <mergeCell ref="D70:D71"/>
    <mergeCell ref="E70:E71"/>
    <mergeCell ref="F70:F71"/>
    <mergeCell ref="G70:G71"/>
    <mergeCell ref="H70:H71"/>
    <mergeCell ref="I70:I71"/>
    <mergeCell ref="N70:N71"/>
    <mergeCell ref="AD68:AD69"/>
    <mergeCell ref="AE68:AE69"/>
    <mergeCell ref="AF68:AF69"/>
    <mergeCell ref="AG68:AG69"/>
    <mergeCell ref="AH68:AH69"/>
    <mergeCell ref="AI68:AI69"/>
    <mergeCell ref="X68:X69"/>
    <mergeCell ref="Y68:Y69"/>
    <mergeCell ref="Z68:Z69"/>
    <mergeCell ref="AA68:AA69"/>
    <mergeCell ref="AB68:AB69"/>
    <mergeCell ref="AC68:AC69"/>
    <mergeCell ref="R68:R69"/>
    <mergeCell ref="S68:S69"/>
    <mergeCell ref="T68:T69"/>
    <mergeCell ref="U68:U69"/>
    <mergeCell ref="V68:V69"/>
    <mergeCell ref="W68:W69"/>
    <mergeCell ref="H68:H69"/>
    <mergeCell ref="I68:I69"/>
    <mergeCell ref="N68:N69"/>
    <mergeCell ref="O68:O69"/>
    <mergeCell ref="P68:P69"/>
    <mergeCell ref="Q68:Q69"/>
    <mergeCell ref="AG66:AG67"/>
    <mergeCell ref="AH66:AH67"/>
    <mergeCell ref="AI66:AI67"/>
    <mergeCell ref="AJ66:AJ67"/>
    <mergeCell ref="B68:B69"/>
    <mergeCell ref="C68:C69"/>
    <mergeCell ref="D68:D69"/>
    <mergeCell ref="E68:E69"/>
    <mergeCell ref="F68:F69"/>
    <mergeCell ref="G68:G69"/>
    <mergeCell ref="AA66:AA67"/>
    <mergeCell ref="AB66:AB67"/>
    <mergeCell ref="AC66:AC67"/>
    <mergeCell ref="AD66:AD67"/>
    <mergeCell ref="AE66:AE67"/>
    <mergeCell ref="AF66:AF67"/>
    <mergeCell ref="U66:U67"/>
    <mergeCell ref="V66:V67"/>
    <mergeCell ref="W66:W67"/>
    <mergeCell ref="X66:X67"/>
    <mergeCell ref="Y66:Y67"/>
    <mergeCell ref="Z66:Z67"/>
    <mergeCell ref="O66:O67"/>
    <mergeCell ref="P66:P67"/>
    <mergeCell ref="Q66:Q67"/>
    <mergeCell ref="R66:R67"/>
    <mergeCell ref="S66:S67"/>
    <mergeCell ref="T66:T67"/>
    <mergeCell ref="AJ64:AJ65"/>
    <mergeCell ref="B66:B67"/>
    <mergeCell ref="C66:C67"/>
    <mergeCell ref="D66:D67"/>
    <mergeCell ref="E66:E67"/>
    <mergeCell ref="F66:F67"/>
    <mergeCell ref="G66:G67"/>
    <mergeCell ref="H66:H67"/>
    <mergeCell ref="I66:I67"/>
    <mergeCell ref="N66:N67"/>
    <mergeCell ref="AD64:AD65"/>
    <mergeCell ref="AE64:AE65"/>
    <mergeCell ref="AF64:AF65"/>
    <mergeCell ref="AG64:AG65"/>
    <mergeCell ref="AH64:AH65"/>
    <mergeCell ref="AI64:AI65"/>
    <mergeCell ref="X64:X65"/>
    <mergeCell ref="Y64:Y65"/>
    <mergeCell ref="Z64:Z65"/>
    <mergeCell ref="AA64:AA65"/>
    <mergeCell ref="AB64:AB65"/>
    <mergeCell ref="AC64:AC65"/>
    <mergeCell ref="R64:R65"/>
    <mergeCell ref="S64:S65"/>
    <mergeCell ref="T64:T65"/>
    <mergeCell ref="U64:U65"/>
    <mergeCell ref="V64:V65"/>
    <mergeCell ref="W64:W65"/>
    <mergeCell ref="H64:H65"/>
    <mergeCell ref="I64:I65"/>
    <mergeCell ref="N64:N65"/>
    <mergeCell ref="O64:O65"/>
    <mergeCell ref="P64:P65"/>
    <mergeCell ref="Q64:Q65"/>
    <mergeCell ref="AG62:AG63"/>
    <mergeCell ref="AH62:AH63"/>
    <mergeCell ref="AI62:AI63"/>
    <mergeCell ref="AJ62:AJ63"/>
    <mergeCell ref="B64:B65"/>
    <mergeCell ref="C64:C65"/>
    <mergeCell ref="D64:D65"/>
    <mergeCell ref="E64:E65"/>
    <mergeCell ref="F64:F65"/>
    <mergeCell ref="G64:G65"/>
    <mergeCell ref="AA62:AA63"/>
    <mergeCell ref="AB62:AB63"/>
    <mergeCell ref="AC62:AC63"/>
    <mergeCell ref="AD62:AD63"/>
    <mergeCell ref="AE62:AE63"/>
    <mergeCell ref="AF62:AF63"/>
    <mergeCell ref="U62:U63"/>
    <mergeCell ref="V62:V63"/>
    <mergeCell ref="W62:W63"/>
    <mergeCell ref="X62:X63"/>
    <mergeCell ref="Y62:Y63"/>
    <mergeCell ref="Z62:Z63"/>
    <mergeCell ref="O62:O63"/>
    <mergeCell ref="P62:P63"/>
    <mergeCell ref="Q62:Q63"/>
    <mergeCell ref="R62:R63"/>
    <mergeCell ref="S62:S63"/>
    <mergeCell ref="T62:T63"/>
    <mergeCell ref="AJ60:AJ61"/>
    <mergeCell ref="B62:B63"/>
    <mergeCell ref="C62:C63"/>
    <mergeCell ref="D62:D63"/>
    <mergeCell ref="E62:E63"/>
    <mergeCell ref="F62:F63"/>
    <mergeCell ref="G62:G63"/>
    <mergeCell ref="H62:H63"/>
    <mergeCell ref="I62:I63"/>
    <mergeCell ref="N62:N63"/>
    <mergeCell ref="AD60:AD61"/>
    <mergeCell ref="AE60:AE61"/>
    <mergeCell ref="AF60:AF61"/>
    <mergeCell ref="AG60:AG61"/>
    <mergeCell ref="AH60:AH61"/>
    <mergeCell ref="AI60:AI61"/>
    <mergeCell ref="X60:X61"/>
    <mergeCell ref="Y60:Y61"/>
    <mergeCell ref="Z60:Z61"/>
    <mergeCell ref="AA60:AA61"/>
    <mergeCell ref="AB60:AB61"/>
    <mergeCell ref="AC60:AC61"/>
    <mergeCell ref="R60:R61"/>
    <mergeCell ref="S60:S61"/>
    <mergeCell ref="T60:T61"/>
    <mergeCell ref="U60:U61"/>
    <mergeCell ref="V60:V61"/>
    <mergeCell ref="W60:W61"/>
    <mergeCell ref="H60:H61"/>
    <mergeCell ref="I60:I61"/>
    <mergeCell ref="N60:N61"/>
    <mergeCell ref="O60:O61"/>
    <mergeCell ref="P60:P61"/>
    <mergeCell ref="Q60:Q61"/>
    <mergeCell ref="AG58:AG59"/>
    <mergeCell ref="AH58:AH59"/>
    <mergeCell ref="AI58:AI59"/>
    <mergeCell ref="AJ58:AJ59"/>
    <mergeCell ref="B60:B61"/>
    <mergeCell ref="C60:C61"/>
    <mergeCell ref="D60:D61"/>
    <mergeCell ref="E60:E61"/>
    <mergeCell ref="F60:F61"/>
    <mergeCell ref="G60:G61"/>
    <mergeCell ref="AA58:AA59"/>
    <mergeCell ref="AB58:AB59"/>
    <mergeCell ref="AC58:AC59"/>
    <mergeCell ref="AD58:AD59"/>
    <mergeCell ref="AE58:AE59"/>
    <mergeCell ref="AF58:AF59"/>
    <mergeCell ref="U58:U59"/>
    <mergeCell ref="V58:V59"/>
    <mergeCell ref="W58:W59"/>
    <mergeCell ref="X58:X59"/>
    <mergeCell ref="Y58:Y59"/>
    <mergeCell ref="Z58:Z59"/>
    <mergeCell ref="O58:O59"/>
    <mergeCell ref="P58:P59"/>
    <mergeCell ref="Q58:Q59"/>
    <mergeCell ref="R58:R59"/>
    <mergeCell ref="S58:S59"/>
    <mergeCell ref="T58:T59"/>
    <mergeCell ref="AJ56:AJ57"/>
    <mergeCell ref="B58:B59"/>
    <mergeCell ref="C58:C59"/>
    <mergeCell ref="D58:D59"/>
    <mergeCell ref="E58:E59"/>
    <mergeCell ref="F58:F59"/>
    <mergeCell ref="G58:G59"/>
    <mergeCell ref="H58:H59"/>
    <mergeCell ref="I58:I59"/>
    <mergeCell ref="N58:N59"/>
    <mergeCell ref="AD56:AD57"/>
    <mergeCell ref="AE56:AE57"/>
    <mergeCell ref="AF56:AF57"/>
    <mergeCell ref="AG56:AG57"/>
    <mergeCell ref="AH56:AH57"/>
    <mergeCell ref="AI56:AI57"/>
    <mergeCell ref="X56:X57"/>
    <mergeCell ref="Y56:Y57"/>
    <mergeCell ref="Z56:Z57"/>
    <mergeCell ref="AA56:AA57"/>
    <mergeCell ref="AB56:AB57"/>
    <mergeCell ref="AC56:AC57"/>
    <mergeCell ref="R56:R57"/>
    <mergeCell ref="S56:S57"/>
    <mergeCell ref="T56:T57"/>
    <mergeCell ref="U56:U57"/>
    <mergeCell ref="V56:V57"/>
    <mergeCell ref="W56:W57"/>
    <mergeCell ref="H56:H57"/>
    <mergeCell ref="I56:I57"/>
    <mergeCell ref="N56:N57"/>
    <mergeCell ref="O56:O57"/>
    <mergeCell ref="P56:P57"/>
    <mergeCell ref="Q56:Q57"/>
    <mergeCell ref="AG54:AG55"/>
    <mergeCell ref="AH54:AH55"/>
    <mergeCell ref="AI54:AI55"/>
    <mergeCell ref="AJ54:AJ55"/>
    <mergeCell ref="B56:B57"/>
    <mergeCell ref="C56:C57"/>
    <mergeCell ref="D56:D57"/>
    <mergeCell ref="E56:E57"/>
    <mergeCell ref="F56:F57"/>
    <mergeCell ref="G56:G57"/>
    <mergeCell ref="AA54:AA55"/>
    <mergeCell ref="AB54:AB55"/>
    <mergeCell ref="AC54:AC55"/>
    <mergeCell ref="AD54:AD55"/>
    <mergeCell ref="AE54:AE55"/>
    <mergeCell ref="AF54:AF55"/>
    <mergeCell ref="U54:U55"/>
    <mergeCell ref="V54:V55"/>
    <mergeCell ref="W54:W55"/>
    <mergeCell ref="X54:X55"/>
    <mergeCell ref="Y54:Y55"/>
    <mergeCell ref="Z54:Z55"/>
    <mergeCell ref="O54:O55"/>
    <mergeCell ref="P54:P55"/>
    <mergeCell ref="Q54:Q55"/>
    <mergeCell ref="R54:R55"/>
    <mergeCell ref="S54:S55"/>
    <mergeCell ref="T54:T55"/>
    <mergeCell ref="AJ50:AJ53"/>
    <mergeCell ref="B54:B55"/>
    <mergeCell ref="C54:C55"/>
    <mergeCell ref="D54:D55"/>
    <mergeCell ref="E54:E55"/>
    <mergeCell ref="F54:F55"/>
    <mergeCell ref="G54:G55"/>
    <mergeCell ref="H54:H55"/>
    <mergeCell ref="I54:I55"/>
    <mergeCell ref="N54:N55"/>
    <mergeCell ref="AD50:AD53"/>
    <mergeCell ref="AE50:AE53"/>
    <mergeCell ref="AF50:AF53"/>
    <mergeCell ref="AG50:AG53"/>
    <mergeCell ref="AH50:AH53"/>
    <mergeCell ref="AI50:AI53"/>
    <mergeCell ref="X50:X53"/>
    <mergeCell ref="Y50:Y53"/>
    <mergeCell ref="Z50:Z53"/>
    <mergeCell ref="AA50:AA53"/>
    <mergeCell ref="AB50:AB53"/>
    <mergeCell ref="AC50:AC53"/>
    <mergeCell ref="R50:R53"/>
    <mergeCell ref="S50:S53"/>
    <mergeCell ref="T50:T53"/>
    <mergeCell ref="U50:U53"/>
    <mergeCell ref="V50:V53"/>
    <mergeCell ref="W50:W53"/>
    <mergeCell ref="H50:H53"/>
    <mergeCell ref="I50:I53"/>
    <mergeCell ref="N50:N53"/>
    <mergeCell ref="O50:O53"/>
    <mergeCell ref="P50:P53"/>
    <mergeCell ref="Q50:Q53"/>
    <mergeCell ref="AG48:AG49"/>
    <mergeCell ref="AH48:AH49"/>
    <mergeCell ref="AI48:AI49"/>
    <mergeCell ref="AJ48:AJ49"/>
    <mergeCell ref="B50:B53"/>
    <mergeCell ref="C50:C53"/>
    <mergeCell ref="D50:D53"/>
    <mergeCell ref="E50:E53"/>
    <mergeCell ref="F50:F53"/>
    <mergeCell ref="G50:G53"/>
    <mergeCell ref="AA48:AA49"/>
    <mergeCell ref="AB48:AB49"/>
    <mergeCell ref="AC48:AC49"/>
    <mergeCell ref="AD48:AD49"/>
    <mergeCell ref="AE48:AE49"/>
    <mergeCell ref="AF48:AF49"/>
    <mergeCell ref="U48:U49"/>
    <mergeCell ref="V48:V49"/>
    <mergeCell ref="W48:W49"/>
    <mergeCell ref="X48:X49"/>
    <mergeCell ref="Y48:Y49"/>
    <mergeCell ref="Z48:Z49"/>
    <mergeCell ref="O48:O49"/>
    <mergeCell ref="P48:P49"/>
    <mergeCell ref="Q48:Q49"/>
    <mergeCell ref="R48:R49"/>
    <mergeCell ref="S48:S49"/>
    <mergeCell ref="T48:T49"/>
    <mergeCell ref="AG46:AG47"/>
    <mergeCell ref="B48:B49"/>
    <mergeCell ref="C48:C49"/>
    <mergeCell ref="D48:D49"/>
    <mergeCell ref="E48:E49"/>
    <mergeCell ref="F48:F49"/>
    <mergeCell ref="G48:G49"/>
    <mergeCell ref="H48:H49"/>
    <mergeCell ref="I48:I49"/>
    <mergeCell ref="N48:N49"/>
    <mergeCell ref="AA46:AA47"/>
    <mergeCell ref="AB46:AB47"/>
    <mergeCell ref="AC46:AC47"/>
    <mergeCell ref="AD46:AD47"/>
    <mergeCell ref="AE46:AE47"/>
    <mergeCell ref="AF46:AF47"/>
    <mergeCell ref="U46:U47"/>
    <mergeCell ref="V46:V47"/>
    <mergeCell ref="W46:W47"/>
    <mergeCell ref="X46:X47"/>
    <mergeCell ref="Y46:Y47"/>
    <mergeCell ref="Z46:Z47"/>
    <mergeCell ref="AG44:AG45"/>
    <mergeCell ref="AH44:AH47"/>
    <mergeCell ref="AI44:AI47"/>
    <mergeCell ref="AJ44:AJ47"/>
    <mergeCell ref="F46:F47"/>
    <mergeCell ref="H46:H47"/>
    <mergeCell ref="I46:I47"/>
    <mergeCell ref="N46:N47"/>
    <mergeCell ref="O46:O47"/>
    <mergeCell ref="P46:P47"/>
    <mergeCell ref="AA44:AA45"/>
    <mergeCell ref="AB44:AB45"/>
    <mergeCell ref="AC44:AC45"/>
    <mergeCell ref="AD44:AD45"/>
    <mergeCell ref="AE44:AE45"/>
    <mergeCell ref="AF44:AF45"/>
    <mergeCell ref="U44:U45"/>
    <mergeCell ref="V44:V45"/>
    <mergeCell ref="W44:W45"/>
    <mergeCell ref="X44:X45"/>
    <mergeCell ref="Y44:Y45"/>
    <mergeCell ref="Z44:Z45"/>
    <mergeCell ref="O44:O45"/>
    <mergeCell ref="P44:P45"/>
    <mergeCell ref="Q44:Q45"/>
    <mergeCell ref="R44:R45"/>
    <mergeCell ref="S44:S45"/>
    <mergeCell ref="T44:T47"/>
    <mergeCell ref="Q46:Q47"/>
    <mergeCell ref="R46:R47"/>
    <mergeCell ref="S46:S47"/>
    <mergeCell ref="AG42:AG43"/>
    <mergeCell ref="B44:B47"/>
    <mergeCell ref="C44:C47"/>
    <mergeCell ref="D44:D47"/>
    <mergeCell ref="E44:E47"/>
    <mergeCell ref="F44:F45"/>
    <mergeCell ref="G44:G47"/>
    <mergeCell ref="H44:H45"/>
    <mergeCell ref="I44:I45"/>
    <mergeCell ref="N44:N45"/>
    <mergeCell ref="W42:W43"/>
    <mergeCell ref="X42:X43"/>
    <mergeCell ref="Y42:Y43"/>
    <mergeCell ref="Z42:Z43"/>
    <mergeCell ref="AA42:AA43"/>
    <mergeCell ref="AB42:AB43"/>
    <mergeCell ref="AI38:AI43"/>
    <mergeCell ref="AJ38:AJ43"/>
    <mergeCell ref="F42:F43"/>
    <mergeCell ref="H42:H43"/>
    <mergeCell ref="I42:I43"/>
    <mergeCell ref="N42:N43"/>
    <mergeCell ref="O42:O43"/>
    <mergeCell ref="P42:P43"/>
    <mergeCell ref="Q42:Q43"/>
    <mergeCell ref="R42:R43"/>
    <mergeCell ref="AC38:AC41"/>
    <mergeCell ref="AD38:AD41"/>
    <mergeCell ref="AE38:AE41"/>
    <mergeCell ref="AF38:AF41"/>
    <mergeCell ref="AG38:AG41"/>
    <mergeCell ref="AH38:AH43"/>
    <mergeCell ref="AC42:AC43"/>
    <mergeCell ref="AD42:AD43"/>
    <mergeCell ref="AE42:AE43"/>
    <mergeCell ref="AF42:AF43"/>
    <mergeCell ref="W38:W41"/>
    <mergeCell ref="X38:X41"/>
    <mergeCell ref="Y38:Y41"/>
    <mergeCell ref="Z38:Z41"/>
    <mergeCell ref="AA38:AA41"/>
    <mergeCell ref="AB38:AB41"/>
    <mergeCell ref="Q38:Q41"/>
    <mergeCell ref="R38:R41"/>
    <mergeCell ref="S38:S41"/>
    <mergeCell ref="T38:T43"/>
    <mergeCell ref="U38:U41"/>
    <mergeCell ref="V38:V41"/>
    <mergeCell ref="S42:S43"/>
    <mergeCell ref="U42:U43"/>
    <mergeCell ref="V42:V43"/>
    <mergeCell ref="K38:K40"/>
    <mergeCell ref="L38:L40"/>
    <mergeCell ref="M38:M40"/>
    <mergeCell ref="N38:N41"/>
    <mergeCell ref="O38:O41"/>
    <mergeCell ref="P38:P41"/>
    <mergeCell ref="AJ36:AJ37"/>
    <mergeCell ref="B38:B43"/>
    <mergeCell ref="C38:C43"/>
    <mergeCell ref="D38:D43"/>
    <mergeCell ref="E38:E43"/>
    <mergeCell ref="F38:F41"/>
    <mergeCell ref="G38:G43"/>
    <mergeCell ref="H38:H41"/>
    <mergeCell ref="I38:I41"/>
    <mergeCell ref="J38:J40"/>
    <mergeCell ref="AD36:AD37"/>
    <mergeCell ref="AE36:AE37"/>
    <mergeCell ref="AF36:AF37"/>
    <mergeCell ref="AG36:AG37"/>
    <mergeCell ref="AH36:AH37"/>
    <mergeCell ref="AI36:AI37"/>
    <mergeCell ref="X36:X37"/>
    <mergeCell ref="Y36:Y37"/>
    <mergeCell ref="Z36:Z37"/>
    <mergeCell ref="AA36:AA37"/>
    <mergeCell ref="AB36:AB37"/>
    <mergeCell ref="AC36:AC37"/>
    <mergeCell ref="R36:R37"/>
    <mergeCell ref="S36:S37"/>
    <mergeCell ref="T36:T37"/>
    <mergeCell ref="U36:U37"/>
    <mergeCell ref="V36:V37"/>
    <mergeCell ref="W36:W37"/>
    <mergeCell ref="H36:H37"/>
    <mergeCell ref="I36:I37"/>
    <mergeCell ref="N36:N37"/>
    <mergeCell ref="O36:O37"/>
    <mergeCell ref="P36:P37"/>
    <mergeCell ref="Q36:Q37"/>
    <mergeCell ref="B36:B37"/>
    <mergeCell ref="C36:C37"/>
    <mergeCell ref="D36:D37"/>
    <mergeCell ref="E36:E37"/>
    <mergeCell ref="F36:F37"/>
    <mergeCell ref="G36:G37"/>
    <mergeCell ref="AB34:AB35"/>
    <mergeCell ref="AC34:AC35"/>
    <mergeCell ref="AD34:AD35"/>
    <mergeCell ref="AE34:AE35"/>
    <mergeCell ref="AF34:AF35"/>
    <mergeCell ref="AG34:AG35"/>
    <mergeCell ref="V34:V35"/>
    <mergeCell ref="W34:W35"/>
    <mergeCell ref="X34:X35"/>
    <mergeCell ref="Y34:Y35"/>
    <mergeCell ref="Z34:Z35"/>
    <mergeCell ref="AA34:AA35"/>
    <mergeCell ref="F34:F35"/>
    <mergeCell ref="H34:H35"/>
    <mergeCell ref="I34:I35"/>
    <mergeCell ref="N34:N35"/>
    <mergeCell ref="O34:O35"/>
    <mergeCell ref="P34:P35"/>
    <mergeCell ref="AH28:AH35"/>
    <mergeCell ref="AI28:AI35"/>
    <mergeCell ref="AJ28:AJ35"/>
    <mergeCell ref="J31:J33"/>
    <mergeCell ref="K31:K33"/>
    <mergeCell ref="L31:L33"/>
    <mergeCell ref="M31:M33"/>
    <mergeCell ref="Q34:Q35"/>
    <mergeCell ref="R34:R35"/>
    <mergeCell ref="S34:S35"/>
    <mergeCell ref="AB28:AB33"/>
    <mergeCell ref="AC28:AC33"/>
    <mergeCell ref="AD28:AD33"/>
    <mergeCell ref="AE28:AE33"/>
    <mergeCell ref="AF28:AF33"/>
    <mergeCell ref="AG28:AG33"/>
    <mergeCell ref="V28:V33"/>
    <mergeCell ref="W28:W33"/>
    <mergeCell ref="X28:X33"/>
    <mergeCell ref="Y28:Y33"/>
    <mergeCell ref="Z28:Z33"/>
    <mergeCell ref="AA28:AA33"/>
    <mergeCell ref="P28:P33"/>
    <mergeCell ref="Q28:Q33"/>
    <mergeCell ref="R28:R33"/>
    <mergeCell ref="S28:S33"/>
    <mergeCell ref="T28:T35"/>
    <mergeCell ref="U28:U33"/>
    <mergeCell ref="U34:U35"/>
    <mergeCell ref="J28:J30"/>
    <mergeCell ref="K28:K30"/>
    <mergeCell ref="L28:L30"/>
    <mergeCell ref="M28:M30"/>
    <mergeCell ref="N28:N33"/>
    <mergeCell ref="O28:O33"/>
    <mergeCell ref="AF26:AF27"/>
    <mergeCell ref="AG26:AG27"/>
    <mergeCell ref="B28:B35"/>
    <mergeCell ref="C28:C35"/>
    <mergeCell ref="D28:D35"/>
    <mergeCell ref="E28:E35"/>
    <mergeCell ref="F28:F33"/>
    <mergeCell ref="G28:G35"/>
    <mergeCell ref="H28:H33"/>
    <mergeCell ref="I28:I33"/>
    <mergeCell ref="Z26:Z27"/>
    <mergeCell ref="AA26:AA27"/>
    <mergeCell ref="AB26:AB27"/>
    <mergeCell ref="AC26:AC27"/>
    <mergeCell ref="AD26:AD27"/>
    <mergeCell ref="AE26:AE27"/>
    <mergeCell ref="S26:S27"/>
    <mergeCell ref="U26:U27"/>
    <mergeCell ref="V26:V27"/>
    <mergeCell ref="W26:W27"/>
    <mergeCell ref="X26:X27"/>
    <mergeCell ref="Y26:Y27"/>
    <mergeCell ref="AF24:AF25"/>
    <mergeCell ref="AG24:AG25"/>
    <mergeCell ref="F26:F27"/>
    <mergeCell ref="H26:H27"/>
    <mergeCell ref="I26:I27"/>
    <mergeCell ref="N26:N27"/>
    <mergeCell ref="O26:O27"/>
    <mergeCell ref="P26:P27"/>
    <mergeCell ref="Q26:Q27"/>
    <mergeCell ref="R26:R27"/>
    <mergeCell ref="Z24:Z25"/>
    <mergeCell ref="AA24:AA25"/>
    <mergeCell ref="AB24:AB25"/>
    <mergeCell ref="AC24:AC25"/>
    <mergeCell ref="AD24:AD25"/>
    <mergeCell ref="AE24:AE25"/>
    <mergeCell ref="P24:P25"/>
    <mergeCell ref="Q24:Q25"/>
    <mergeCell ref="R24:R25"/>
    <mergeCell ref="S24:S25"/>
    <mergeCell ref="U24:U25"/>
    <mergeCell ref="V24:V25"/>
    <mergeCell ref="AF20:AF23"/>
    <mergeCell ref="AG20:AG23"/>
    <mergeCell ref="AH20:AH27"/>
    <mergeCell ref="AI20:AI27"/>
    <mergeCell ref="AJ20:AJ27"/>
    <mergeCell ref="F24:F25"/>
    <mergeCell ref="H24:H25"/>
    <mergeCell ref="I24:I25"/>
    <mergeCell ref="N24:N25"/>
    <mergeCell ref="O24:O25"/>
    <mergeCell ref="Z20:Z23"/>
    <mergeCell ref="AA20:AA23"/>
    <mergeCell ref="AB20:AB23"/>
    <mergeCell ref="AC20:AC23"/>
    <mergeCell ref="AD20:AD23"/>
    <mergeCell ref="AE20:AE23"/>
    <mergeCell ref="T20:T27"/>
    <mergeCell ref="U20:U23"/>
    <mergeCell ref="V20:V23"/>
    <mergeCell ref="W20:W23"/>
    <mergeCell ref="X20:X23"/>
    <mergeCell ref="Y20:Y23"/>
    <mergeCell ref="W24:W25"/>
    <mergeCell ref="X24:X25"/>
    <mergeCell ref="Y24:Y25"/>
    <mergeCell ref="N20:N23"/>
    <mergeCell ref="O20:O23"/>
    <mergeCell ref="P20:P23"/>
    <mergeCell ref="Q20:Q23"/>
    <mergeCell ref="R20:R23"/>
    <mergeCell ref="S20:S23"/>
    <mergeCell ref="H20:H23"/>
    <mergeCell ref="I20:I23"/>
    <mergeCell ref="J20:J22"/>
    <mergeCell ref="K20:K22"/>
    <mergeCell ref="L20:L22"/>
    <mergeCell ref="M20:M22"/>
    <mergeCell ref="AG18:AG19"/>
    <mergeCell ref="AH18:AH19"/>
    <mergeCell ref="AI18:AI19"/>
    <mergeCell ref="AJ18:AJ19"/>
    <mergeCell ref="B20:B27"/>
    <mergeCell ref="C20:C27"/>
    <mergeCell ref="D20:D27"/>
    <mergeCell ref="E20:E27"/>
    <mergeCell ref="F20:F23"/>
    <mergeCell ref="G20:G27"/>
    <mergeCell ref="AA18:AA19"/>
    <mergeCell ref="AB18:AB19"/>
    <mergeCell ref="AC18:AC19"/>
    <mergeCell ref="AD18:AD19"/>
    <mergeCell ref="AE18:AE19"/>
    <mergeCell ref="AF18:AF19"/>
    <mergeCell ref="U18:U19"/>
    <mergeCell ref="V18:V19"/>
    <mergeCell ref="W18:W19"/>
    <mergeCell ref="X18:X19"/>
    <mergeCell ref="Y18:Y19"/>
    <mergeCell ref="Z18:Z19"/>
    <mergeCell ref="O18:O19"/>
    <mergeCell ref="P18:P19"/>
    <mergeCell ref="Q18:Q19"/>
    <mergeCell ref="R18:R19"/>
    <mergeCell ref="S18:S19"/>
    <mergeCell ref="T18:T19"/>
    <mergeCell ref="AJ16:AJ17"/>
    <mergeCell ref="B18:B19"/>
    <mergeCell ref="C18:C19"/>
    <mergeCell ref="D18:D19"/>
    <mergeCell ref="E18:E19"/>
    <mergeCell ref="F18:F19"/>
    <mergeCell ref="G18:G19"/>
    <mergeCell ref="H18:H19"/>
    <mergeCell ref="I18:I19"/>
    <mergeCell ref="N18:N19"/>
    <mergeCell ref="AD16:AD17"/>
    <mergeCell ref="AE16:AE17"/>
    <mergeCell ref="AF16:AF17"/>
    <mergeCell ref="AG16:AG17"/>
    <mergeCell ref="AH16:AH17"/>
    <mergeCell ref="AI16:AI17"/>
    <mergeCell ref="X16:X17"/>
    <mergeCell ref="Y16:Y17"/>
    <mergeCell ref="Z16:Z17"/>
    <mergeCell ref="AA16:AA17"/>
    <mergeCell ref="AB16:AB17"/>
    <mergeCell ref="AC16:AC17"/>
    <mergeCell ref="R16:R17"/>
    <mergeCell ref="S16:S17"/>
    <mergeCell ref="T16:T17"/>
    <mergeCell ref="U16:U17"/>
    <mergeCell ref="V16:V17"/>
    <mergeCell ref="W16:W17"/>
    <mergeCell ref="H16:H17"/>
    <mergeCell ref="I16:I17"/>
    <mergeCell ref="N16:N17"/>
    <mergeCell ref="O16:O17"/>
    <mergeCell ref="P16:P17"/>
    <mergeCell ref="Q16:Q17"/>
    <mergeCell ref="B16:B17"/>
    <mergeCell ref="C16:C17"/>
    <mergeCell ref="D16:D17"/>
    <mergeCell ref="E16:E17"/>
    <mergeCell ref="F16:F17"/>
    <mergeCell ref="G16:G17"/>
    <mergeCell ref="X14:X15"/>
    <mergeCell ref="Y14:Y15"/>
    <mergeCell ref="Z14:Z15"/>
    <mergeCell ref="AA14:AA15"/>
    <mergeCell ref="AB14:AB15"/>
    <mergeCell ref="AC14:AC15"/>
    <mergeCell ref="AJ12:AJ15"/>
    <mergeCell ref="F14:F15"/>
    <mergeCell ref="H14:H15"/>
    <mergeCell ref="I14:I15"/>
    <mergeCell ref="N14:N15"/>
    <mergeCell ref="O14:O15"/>
    <mergeCell ref="P14:P15"/>
    <mergeCell ref="Q14:Q15"/>
    <mergeCell ref="R14:R15"/>
    <mergeCell ref="S14:S15"/>
    <mergeCell ref="AD12:AD13"/>
    <mergeCell ref="AE12:AE13"/>
    <mergeCell ref="AF12:AF13"/>
    <mergeCell ref="AG12:AG13"/>
    <mergeCell ref="AH12:AH15"/>
    <mergeCell ref="AI12:AI15"/>
    <mergeCell ref="AD14:AD15"/>
    <mergeCell ref="AE14:AE15"/>
    <mergeCell ref="AF14:AF15"/>
    <mergeCell ref="AG14:AG15"/>
    <mergeCell ref="X12:X13"/>
    <mergeCell ref="Y12:Y13"/>
    <mergeCell ref="Z12:Z13"/>
    <mergeCell ref="AA12:AA13"/>
    <mergeCell ref="AB12:AB13"/>
    <mergeCell ref="AC12:AC13"/>
    <mergeCell ref="R12:R13"/>
    <mergeCell ref="S12:S13"/>
    <mergeCell ref="T12:T15"/>
    <mergeCell ref="U12:U13"/>
    <mergeCell ref="V12:V13"/>
    <mergeCell ref="W12:W13"/>
    <mergeCell ref="U14:U15"/>
    <mergeCell ref="V14:V15"/>
    <mergeCell ref="W14:W15"/>
    <mergeCell ref="H12:H13"/>
    <mergeCell ref="I12:I13"/>
    <mergeCell ref="N12:N13"/>
    <mergeCell ref="O12:O13"/>
    <mergeCell ref="P12:P13"/>
    <mergeCell ref="Q12:Q13"/>
    <mergeCell ref="AD10:AD11"/>
    <mergeCell ref="AE10:AE11"/>
    <mergeCell ref="AF10:AF11"/>
    <mergeCell ref="AG10:AG11"/>
    <mergeCell ref="B12:B15"/>
    <mergeCell ref="C12:C15"/>
    <mergeCell ref="D12:D15"/>
    <mergeCell ref="E12:E15"/>
    <mergeCell ref="F12:F13"/>
    <mergeCell ref="G12:G15"/>
    <mergeCell ref="X10:X11"/>
    <mergeCell ref="Y10:Y11"/>
    <mergeCell ref="Z10:Z11"/>
    <mergeCell ref="AA10:AA11"/>
    <mergeCell ref="AB10:AB11"/>
    <mergeCell ref="AC10:AC11"/>
    <mergeCell ref="Q10:Q11"/>
    <mergeCell ref="R10:R11"/>
    <mergeCell ref="S10:S11"/>
    <mergeCell ref="U10:U11"/>
    <mergeCell ref="V10:V11"/>
    <mergeCell ref="W10:W11"/>
    <mergeCell ref="F10:F11"/>
    <mergeCell ref="H10:H11"/>
    <mergeCell ref="I10:I11"/>
    <mergeCell ref="N10:N11"/>
    <mergeCell ref="O10:O11"/>
    <mergeCell ref="P10:P11"/>
    <mergeCell ref="X8:X9"/>
    <mergeCell ref="Y8:Y9"/>
    <mergeCell ref="Z8:Z9"/>
    <mergeCell ref="AA8:AA9"/>
    <mergeCell ref="AB8:AB9"/>
    <mergeCell ref="AC8:AC9"/>
    <mergeCell ref="AJ6:AJ11"/>
    <mergeCell ref="F8:F9"/>
    <mergeCell ref="H8:H9"/>
    <mergeCell ref="I8:I9"/>
    <mergeCell ref="N8:N9"/>
    <mergeCell ref="O8:O9"/>
    <mergeCell ref="P8:P9"/>
    <mergeCell ref="Q8:Q9"/>
    <mergeCell ref="R8:R9"/>
    <mergeCell ref="S8:S9"/>
    <mergeCell ref="AD6:AD7"/>
    <mergeCell ref="AE6:AE7"/>
    <mergeCell ref="AF6:AF7"/>
    <mergeCell ref="AG6:AG7"/>
    <mergeCell ref="AH6:AH11"/>
    <mergeCell ref="AI6:AI11"/>
    <mergeCell ref="AD8:AD9"/>
    <mergeCell ref="AE8:AE9"/>
    <mergeCell ref="AF8:AF9"/>
    <mergeCell ref="AG8:AG9"/>
    <mergeCell ref="X6:X7"/>
    <mergeCell ref="Y6:Y7"/>
    <mergeCell ref="Z6:Z7"/>
    <mergeCell ref="AA6:AA7"/>
    <mergeCell ref="AB6:AB7"/>
    <mergeCell ref="AC6:AC7"/>
    <mergeCell ref="R6:R7"/>
    <mergeCell ref="S6:S7"/>
    <mergeCell ref="T6:T11"/>
    <mergeCell ref="U6:U7"/>
    <mergeCell ref="V6:V7"/>
    <mergeCell ref="W6:W7"/>
    <mergeCell ref="U8:U9"/>
    <mergeCell ref="V8:V9"/>
    <mergeCell ref="W8:W9"/>
    <mergeCell ref="H6:H7"/>
    <mergeCell ref="I6:I7"/>
    <mergeCell ref="N6:N7"/>
    <mergeCell ref="O6:O7"/>
    <mergeCell ref="P6:P7"/>
    <mergeCell ref="Q6:Q7"/>
    <mergeCell ref="AG3:AG4"/>
    <mergeCell ref="AH3:AH4"/>
    <mergeCell ref="AI3:AI4"/>
    <mergeCell ref="AJ3:AJ4"/>
    <mergeCell ref="B6:B11"/>
    <mergeCell ref="C6:C11"/>
    <mergeCell ref="D6:D11"/>
    <mergeCell ref="E6:E11"/>
    <mergeCell ref="F6:F7"/>
    <mergeCell ref="G6:G11"/>
    <mergeCell ref="T3:T4"/>
    <mergeCell ref="U3:U4"/>
    <mergeCell ref="V3:AA3"/>
    <mergeCell ref="AB3:AB4"/>
    <mergeCell ref="AC3:AC4"/>
    <mergeCell ref="AD3:AF3"/>
    <mergeCell ref="N3:N4"/>
    <mergeCell ref="O3:O4"/>
    <mergeCell ref="P3:P4"/>
    <mergeCell ref="Q3:Q4"/>
    <mergeCell ref="R3:R4"/>
    <mergeCell ref="S3:S4"/>
    <mergeCell ref="B1:AI1"/>
    <mergeCell ref="B3:B4"/>
    <mergeCell ref="C3:C4"/>
    <mergeCell ref="D3:D4"/>
    <mergeCell ref="E3:E4"/>
    <mergeCell ref="F3:F4"/>
    <mergeCell ref="G3:G4"/>
    <mergeCell ref="H3:H4"/>
    <mergeCell ref="I3:I4"/>
    <mergeCell ref="J3:M3"/>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8C7B494-8D77-47DD-B422-786DE0C8275E}">
  <dimension ref="A1:AJ75"/>
  <sheetViews>
    <sheetView topLeftCell="A56" zoomScale="80" zoomScaleNormal="80" workbookViewId="0">
      <selection activeCell="F58" sqref="F58:F61"/>
    </sheetView>
  </sheetViews>
  <sheetFormatPr defaultColWidth="8.7109375" defaultRowHeight="15" x14ac:dyDescent="0.25"/>
  <cols>
    <col min="1" max="1" width="5" style="127" customWidth="1"/>
    <col min="2" max="2" width="12.140625" style="127" customWidth="1"/>
    <col min="3" max="3" width="17.85546875" style="127" customWidth="1"/>
    <col min="4" max="5" width="13.85546875" style="127" customWidth="1"/>
    <col min="6" max="6" width="27.7109375" style="130" customWidth="1"/>
    <col min="7" max="7" width="59.7109375" style="127" customWidth="1"/>
    <col min="8" max="8" width="10.28515625" style="127" customWidth="1"/>
    <col min="9" max="9" width="10.5703125" style="127" customWidth="1"/>
    <col min="10" max="10" width="37.85546875" style="127" customWidth="1"/>
    <col min="11" max="11" width="10.5703125" style="127" customWidth="1"/>
    <col min="12" max="12" width="11.5703125" style="127" customWidth="1"/>
    <col min="13" max="14" width="10.5703125" style="127" customWidth="1"/>
    <col min="15" max="15" width="15.85546875" style="127" customWidth="1"/>
    <col min="16" max="16" width="11.140625" style="127" customWidth="1"/>
    <col min="17" max="17" width="10.42578125" style="127" customWidth="1"/>
    <col min="18" max="18" width="10.5703125" style="127" customWidth="1"/>
    <col min="19" max="19" width="13.85546875" style="127" customWidth="1"/>
    <col min="20" max="21" width="14" style="127" customWidth="1"/>
    <col min="22" max="22" width="12.42578125" style="127" bestFit="1" customWidth="1"/>
    <col min="23" max="23" width="11.140625" style="127" customWidth="1"/>
    <col min="24" max="24" width="10" style="127" customWidth="1"/>
    <col min="25" max="25" width="11.85546875" style="127" customWidth="1"/>
    <col min="26" max="27" width="12.140625" style="127" customWidth="1"/>
    <col min="28" max="29" width="11.140625" style="127" customWidth="1"/>
    <col min="30" max="30" width="12.140625" style="127" customWidth="1"/>
    <col min="31" max="33" width="11.140625" style="127" customWidth="1"/>
    <col min="34" max="34" width="24.140625" style="127" customWidth="1"/>
    <col min="35" max="35" width="19.42578125" style="127" customWidth="1"/>
    <col min="36" max="36" width="24" style="242" bestFit="1" customWidth="1"/>
    <col min="37" max="37" width="8.7109375" style="127"/>
    <col min="38" max="38" width="27.28515625" style="127" customWidth="1"/>
    <col min="39" max="16384" width="8.7109375" style="127"/>
  </cols>
  <sheetData>
    <row r="1" spans="1:36" x14ac:dyDescent="0.25">
      <c r="A1" s="126"/>
      <c r="B1" s="662" t="s">
        <v>40</v>
      </c>
      <c r="C1" s="662"/>
      <c r="D1" s="662"/>
      <c r="E1" s="662"/>
      <c r="F1" s="662"/>
      <c r="G1" s="662"/>
      <c r="H1" s="662"/>
      <c r="I1" s="662"/>
      <c r="J1" s="662"/>
      <c r="K1" s="662"/>
      <c r="L1" s="662"/>
      <c r="M1" s="662"/>
      <c r="N1" s="662"/>
      <c r="O1" s="662"/>
      <c r="P1" s="662"/>
      <c r="Q1" s="662"/>
      <c r="R1" s="662"/>
      <c r="S1" s="662"/>
      <c r="T1" s="662"/>
      <c r="U1" s="662"/>
      <c r="V1" s="662"/>
      <c r="W1" s="662"/>
      <c r="X1" s="662"/>
      <c r="Y1" s="662"/>
      <c r="Z1" s="662"/>
      <c r="AA1" s="662"/>
      <c r="AB1" s="662"/>
      <c r="AC1" s="662"/>
      <c r="AD1" s="662"/>
      <c r="AE1" s="662"/>
      <c r="AF1" s="662"/>
      <c r="AG1" s="662"/>
      <c r="AH1" s="662"/>
      <c r="AI1" s="662"/>
      <c r="AJ1" s="240"/>
    </row>
    <row r="2" spans="1:36" x14ac:dyDescent="0.25">
      <c r="A2" s="126"/>
      <c r="B2" s="126"/>
      <c r="C2" s="126"/>
      <c r="D2" s="126"/>
      <c r="E2" s="126"/>
      <c r="F2" s="128"/>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240"/>
    </row>
    <row r="3" spans="1:36" ht="23.1" customHeight="1" x14ac:dyDescent="0.25">
      <c r="A3" s="126"/>
      <c r="B3" s="245" t="s">
        <v>0</v>
      </c>
      <c r="C3" s="245" t="s">
        <v>1</v>
      </c>
      <c r="D3" s="245" t="s">
        <v>28</v>
      </c>
      <c r="E3" s="245" t="s">
        <v>29</v>
      </c>
      <c r="F3" s="245" t="s">
        <v>30</v>
      </c>
      <c r="G3" s="245" t="s">
        <v>3</v>
      </c>
      <c r="H3" s="245" t="s">
        <v>4</v>
      </c>
      <c r="I3" s="245" t="s">
        <v>5</v>
      </c>
      <c r="J3" s="252" t="s">
        <v>6</v>
      </c>
      <c r="K3" s="252"/>
      <c r="L3" s="252"/>
      <c r="M3" s="252"/>
      <c r="N3" s="253" t="s">
        <v>47</v>
      </c>
      <c r="O3" s="245" t="s">
        <v>31</v>
      </c>
      <c r="P3" s="246" t="s">
        <v>42</v>
      </c>
      <c r="Q3" s="246" t="s">
        <v>32</v>
      </c>
      <c r="R3" s="246" t="s">
        <v>37</v>
      </c>
      <c r="S3" s="246" t="s">
        <v>33</v>
      </c>
      <c r="T3" s="245" t="s">
        <v>55</v>
      </c>
      <c r="U3" s="245" t="s">
        <v>57</v>
      </c>
      <c r="V3" s="252" t="s">
        <v>59</v>
      </c>
      <c r="W3" s="252"/>
      <c r="X3" s="252"/>
      <c r="Y3" s="252"/>
      <c r="Z3" s="252"/>
      <c r="AA3" s="252"/>
      <c r="AB3" s="245" t="s">
        <v>69</v>
      </c>
      <c r="AC3" s="281" t="s">
        <v>75</v>
      </c>
      <c r="AD3" s="283" t="s">
        <v>77</v>
      </c>
      <c r="AE3" s="284"/>
      <c r="AF3" s="285"/>
      <c r="AG3" s="253" t="s">
        <v>27</v>
      </c>
      <c r="AH3" s="253" t="s">
        <v>36</v>
      </c>
      <c r="AI3" s="245" t="s">
        <v>34</v>
      </c>
      <c r="AJ3" s="657" t="s">
        <v>35</v>
      </c>
    </row>
    <row r="4" spans="1:36" ht="168.95" customHeight="1" x14ac:dyDescent="0.25">
      <c r="A4" s="126"/>
      <c r="B4" s="245"/>
      <c r="C4" s="245"/>
      <c r="D4" s="245"/>
      <c r="E4" s="245"/>
      <c r="F4" s="245"/>
      <c r="G4" s="245"/>
      <c r="H4" s="245"/>
      <c r="I4" s="245"/>
      <c r="J4" s="3" t="s">
        <v>7</v>
      </c>
      <c r="K4" s="3" t="s">
        <v>8</v>
      </c>
      <c r="L4" s="3" t="s">
        <v>9</v>
      </c>
      <c r="M4" s="11" t="s">
        <v>10</v>
      </c>
      <c r="N4" s="254"/>
      <c r="O4" s="245"/>
      <c r="P4" s="246"/>
      <c r="Q4" s="246"/>
      <c r="R4" s="246"/>
      <c r="S4" s="246"/>
      <c r="T4" s="245"/>
      <c r="U4" s="245"/>
      <c r="V4" s="3" t="s">
        <v>61</v>
      </c>
      <c r="W4" s="3" t="s">
        <v>62</v>
      </c>
      <c r="X4" s="3" t="s">
        <v>15</v>
      </c>
      <c r="Y4" s="3" t="s">
        <v>63</v>
      </c>
      <c r="Z4" s="3" t="s">
        <v>60</v>
      </c>
      <c r="AA4" s="3" t="s">
        <v>25</v>
      </c>
      <c r="AB4" s="245"/>
      <c r="AC4" s="282"/>
      <c r="AD4" s="3" t="s">
        <v>16</v>
      </c>
      <c r="AE4" s="3" t="s">
        <v>17</v>
      </c>
      <c r="AF4" s="3" t="s">
        <v>26</v>
      </c>
      <c r="AG4" s="254"/>
      <c r="AH4" s="254"/>
      <c r="AI4" s="245"/>
      <c r="AJ4" s="658"/>
    </row>
    <row r="5" spans="1:36" ht="15.75" thickBot="1" x14ac:dyDescent="0.3">
      <c r="A5" s="126"/>
      <c r="B5" s="39">
        <v>1</v>
      </c>
      <c r="C5" s="39">
        <v>2</v>
      </c>
      <c r="D5" s="39">
        <v>3</v>
      </c>
      <c r="E5" s="39">
        <v>4</v>
      </c>
      <c r="F5" s="177">
        <v>5</v>
      </c>
      <c r="G5" s="39">
        <v>6</v>
      </c>
      <c r="H5" s="39">
        <v>7</v>
      </c>
      <c r="I5" s="39">
        <v>8</v>
      </c>
      <c r="J5" s="39">
        <v>9</v>
      </c>
      <c r="K5" s="39">
        <v>10</v>
      </c>
      <c r="L5" s="39">
        <v>11</v>
      </c>
      <c r="M5" s="39">
        <v>12</v>
      </c>
      <c r="N5" s="39">
        <v>13</v>
      </c>
      <c r="O5" s="39">
        <v>14</v>
      </c>
      <c r="P5" s="39">
        <v>15</v>
      </c>
      <c r="Q5" s="39">
        <v>16</v>
      </c>
      <c r="R5" s="39">
        <v>17</v>
      </c>
      <c r="S5" s="41">
        <v>18</v>
      </c>
      <c r="T5" s="39">
        <v>19</v>
      </c>
      <c r="U5" s="39">
        <v>20</v>
      </c>
      <c r="V5" s="39">
        <v>21</v>
      </c>
      <c r="W5" s="39">
        <v>22</v>
      </c>
      <c r="X5" s="39">
        <v>23</v>
      </c>
      <c r="Y5" s="39">
        <v>24</v>
      </c>
      <c r="Z5" s="39">
        <v>25</v>
      </c>
      <c r="AA5" s="39">
        <v>26</v>
      </c>
      <c r="AB5" s="39">
        <v>27</v>
      </c>
      <c r="AC5" s="39">
        <v>28</v>
      </c>
      <c r="AD5" s="39">
        <v>29</v>
      </c>
      <c r="AE5" s="39">
        <v>30</v>
      </c>
      <c r="AF5" s="39">
        <v>31</v>
      </c>
      <c r="AG5" s="39">
        <v>32</v>
      </c>
      <c r="AH5" s="39">
        <v>33</v>
      </c>
      <c r="AI5" s="39">
        <v>34</v>
      </c>
      <c r="AJ5" s="241">
        <v>35</v>
      </c>
    </row>
    <row r="6" spans="1:36" ht="45.95" customHeight="1" x14ac:dyDescent="0.25">
      <c r="A6" s="129"/>
      <c r="B6" s="659" t="s">
        <v>151</v>
      </c>
      <c r="C6" s="589" t="s">
        <v>152</v>
      </c>
      <c r="D6" s="589" t="s">
        <v>153</v>
      </c>
      <c r="E6" s="584" t="s">
        <v>154</v>
      </c>
      <c r="F6" s="589" t="s">
        <v>524</v>
      </c>
      <c r="G6" s="589" t="s">
        <v>155</v>
      </c>
      <c r="H6" s="553" t="s">
        <v>79</v>
      </c>
      <c r="I6" s="553" t="s">
        <v>79</v>
      </c>
      <c r="J6" s="147" t="s">
        <v>733</v>
      </c>
      <c r="K6" s="147" t="s">
        <v>156</v>
      </c>
      <c r="L6" s="134" t="s">
        <v>157</v>
      </c>
      <c r="M6" s="148" t="s">
        <v>158</v>
      </c>
      <c r="N6" s="553" t="s">
        <v>159</v>
      </c>
      <c r="O6" s="589" t="s">
        <v>160</v>
      </c>
      <c r="P6" s="541" t="s">
        <v>161</v>
      </c>
      <c r="Q6" s="541" t="s">
        <v>85</v>
      </c>
      <c r="R6" s="541" t="s">
        <v>86</v>
      </c>
      <c r="S6" s="541" t="s">
        <v>135</v>
      </c>
      <c r="T6" s="631">
        <f>U6+U10+U14+U18+U22</f>
        <v>127500</v>
      </c>
      <c r="U6" s="580">
        <f>V6</f>
        <v>0</v>
      </c>
      <c r="V6" s="580">
        <v>0</v>
      </c>
      <c r="W6" s="575">
        <v>0</v>
      </c>
      <c r="X6" s="575">
        <v>0</v>
      </c>
      <c r="Y6" s="575">
        <v>0</v>
      </c>
      <c r="Z6" s="575">
        <v>0</v>
      </c>
      <c r="AA6" s="575">
        <v>0</v>
      </c>
      <c r="AB6" s="549">
        <v>0</v>
      </c>
      <c r="AC6" s="567" t="s">
        <v>162</v>
      </c>
      <c r="AD6" s="567">
        <v>0</v>
      </c>
      <c r="AE6" s="567">
        <f>V6</f>
        <v>0</v>
      </c>
      <c r="AF6" s="567">
        <v>0</v>
      </c>
      <c r="AG6" s="567">
        <v>0</v>
      </c>
      <c r="AH6" s="651" t="s">
        <v>163</v>
      </c>
      <c r="AI6" s="654" t="s">
        <v>164</v>
      </c>
      <c r="AJ6" s="624" t="s">
        <v>528</v>
      </c>
    </row>
    <row r="7" spans="1:36" ht="38.1" customHeight="1" x14ac:dyDescent="0.25">
      <c r="A7" s="129"/>
      <c r="B7" s="660"/>
      <c r="C7" s="590"/>
      <c r="D7" s="590"/>
      <c r="E7" s="585"/>
      <c r="F7" s="590"/>
      <c r="G7" s="590"/>
      <c r="H7" s="564"/>
      <c r="I7" s="564"/>
      <c r="J7" s="149" t="s">
        <v>165</v>
      </c>
      <c r="K7" s="149" t="s">
        <v>166</v>
      </c>
      <c r="L7" s="132" t="s">
        <v>92</v>
      </c>
      <c r="M7" s="132" t="s">
        <v>167</v>
      </c>
      <c r="N7" s="564"/>
      <c r="O7" s="590"/>
      <c r="P7" s="558"/>
      <c r="Q7" s="558"/>
      <c r="R7" s="558"/>
      <c r="S7" s="558"/>
      <c r="T7" s="632"/>
      <c r="U7" s="581"/>
      <c r="V7" s="581"/>
      <c r="W7" s="576"/>
      <c r="X7" s="576"/>
      <c r="Y7" s="576"/>
      <c r="Z7" s="576"/>
      <c r="AA7" s="576"/>
      <c r="AB7" s="577"/>
      <c r="AC7" s="568"/>
      <c r="AD7" s="568"/>
      <c r="AE7" s="568"/>
      <c r="AF7" s="568"/>
      <c r="AG7" s="568"/>
      <c r="AH7" s="652"/>
      <c r="AI7" s="655"/>
      <c r="AJ7" s="625"/>
    </row>
    <row r="8" spans="1:36" ht="45.95" customHeight="1" x14ac:dyDescent="0.25">
      <c r="A8" s="129"/>
      <c r="B8" s="660"/>
      <c r="C8" s="590"/>
      <c r="D8" s="590"/>
      <c r="E8" s="585"/>
      <c r="F8" s="590"/>
      <c r="G8" s="590"/>
      <c r="H8" s="564"/>
      <c r="I8" s="564"/>
      <c r="J8" s="149" t="s">
        <v>168</v>
      </c>
      <c r="K8" s="149" t="s">
        <v>169</v>
      </c>
      <c r="L8" s="132" t="s">
        <v>157</v>
      </c>
      <c r="M8" s="150" t="s">
        <v>158</v>
      </c>
      <c r="N8" s="564"/>
      <c r="O8" s="590"/>
      <c r="P8" s="558"/>
      <c r="Q8" s="558"/>
      <c r="R8" s="558"/>
      <c r="S8" s="558"/>
      <c r="T8" s="632"/>
      <c r="U8" s="581"/>
      <c r="V8" s="581"/>
      <c r="W8" s="576"/>
      <c r="X8" s="576"/>
      <c r="Y8" s="576"/>
      <c r="Z8" s="576"/>
      <c r="AA8" s="576"/>
      <c r="AB8" s="577"/>
      <c r="AC8" s="568"/>
      <c r="AD8" s="568"/>
      <c r="AE8" s="568"/>
      <c r="AF8" s="568"/>
      <c r="AG8" s="568"/>
      <c r="AH8" s="652"/>
      <c r="AI8" s="655"/>
      <c r="AJ8" s="625"/>
    </row>
    <row r="9" spans="1:36" ht="60.95" customHeight="1" thickBot="1" x14ac:dyDescent="0.3">
      <c r="A9" s="129"/>
      <c r="B9" s="660"/>
      <c r="C9" s="590"/>
      <c r="D9" s="590"/>
      <c r="E9" s="585"/>
      <c r="F9" s="590"/>
      <c r="G9" s="590"/>
      <c r="H9" s="645"/>
      <c r="I9" s="645"/>
      <c r="J9" s="149" t="s">
        <v>170</v>
      </c>
      <c r="K9" s="149" t="s">
        <v>171</v>
      </c>
      <c r="L9" s="132" t="s">
        <v>172</v>
      </c>
      <c r="M9" s="132" t="s">
        <v>173</v>
      </c>
      <c r="N9" s="645"/>
      <c r="O9" s="590"/>
      <c r="P9" s="642"/>
      <c r="Q9" s="642"/>
      <c r="R9" s="642"/>
      <c r="S9" s="642"/>
      <c r="T9" s="632"/>
      <c r="U9" s="581"/>
      <c r="V9" s="581"/>
      <c r="W9" s="576"/>
      <c r="X9" s="576"/>
      <c r="Y9" s="576"/>
      <c r="Z9" s="576"/>
      <c r="AA9" s="576"/>
      <c r="AB9" s="650"/>
      <c r="AC9" s="568"/>
      <c r="AD9" s="568"/>
      <c r="AE9" s="568"/>
      <c r="AF9" s="568"/>
      <c r="AG9" s="568"/>
      <c r="AH9" s="652"/>
      <c r="AI9" s="655"/>
      <c r="AJ9" s="625"/>
    </row>
    <row r="10" spans="1:36" ht="50.45" customHeight="1" x14ac:dyDescent="0.25">
      <c r="A10" s="129"/>
      <c r="B10" s="660"/>
      <c r="C10" s="590"/>
      <c r="D10" s="590"/>
      <c r="E10" s="585"/>
      <c r="F10" s="590" t="s">
        <v>516</v>
      </c>
      <c r="G10" s="590"/>
      <c r="H10" s="563" t="s">
        <v>79</v>
      </c>
      <c r="I10" s="563" t="s">
        <v>79</v>
      </c>
      <c r="J10" s="147" t="s">
        <v>733</v>
      </c>
      <c r="K10" s="149" t="s">
        <v>156</v>
      </c>
      <c r="L10" s="132" t="s">
        <v>157</v>
      </c>
      <c r="M10" s="150" t="s">
        <v>158</v>
      </c>
      <c r="N10" s="563" t="s">
        <v>159</v>
      </c>
      <c r="O10" s="585" t="s">
        <v>174</v>
      </c>
      <c r="P10" s="557" t="s">
        <v>161</v>
      </c>
      <c r="Q10" s="557" t="s">
        <v>85</v>
      </c>
      <c r="R10" s="557" t="s">
        <v>86</v>
      </c>
      <c r="S10" s="557" t="s">
        <v>135</v>
      </c>
      <c r="T10" s="632"/>
      <c r="U10" s="581">
        <f t="shared" ref="U10" si="0">V10</f>
        <v>127500</v>
      </c>
      <c r="V10" s="581">
        <v>127500</v>
      </c>
      <c r="W10" s="576">
        <v>0</v>
      </c>
      <c r="X10" s="576">
        <v>0</v>
      </c>
      <c r="Y10" s="576">
        <v>0</v>
      </c>
      <c r="Z10" s="576">
        <v>0</v>
      </c>
      <c r="AA10" s="576">
        <v>0</v>
      </c>
      <c r="AB10" s="641">
        <v>22500</v>
      </c>
      <c r="AC10" s="568" t="s">
        <v>162</v>
      </c>
      <c r="AD10" s="568">
        <v>0</v>
      </c>
      <c r="AE10" s="568">
        <f t="shared" ref="AE10" si="1">V10</f>
        <v>127500</v>
      </c>
      <c r="AF10" s="568">
        <v>0</v>
      </c>
      <c r="AG10" s="568">
        <v>0</v>
      </c>
      <c r="AH10" s="652"/>
      <c r="AI10" s="655"/>
      <c r="AJ10" s="625"/>
    </row>
    <row r="11" spans="1:36" ht="37.5" customHeight="1" x14ac:dyDescent="0.25">
      <c r="A11" s="129"/>
      <c r="B11" s="660"/>
      <c r="C11" s="590"/>
      <c r="D11" s="590"/>
      <c r="E11" s="585"/>
      <c r="F11" s="590"/>
      <c r="G11" s="590"/>
      <c r="H11" s="564"/>
      <c r="I11" s="564"/>
      <c r="J11" s="149" t="s">
        <v>165</v>
      </c>
      <c r="K11" s="149" t="s">
        <v>166</v>
      </c>
      <c r="L11" s="132" t="s">
        <v>92</v>
      </c>
      <c r="M11" s="132" t="s">
        <v>175</v>
      </c>
      <c r="N11" s="564"/>
      <c r="O11" s="585"/>
      <c r="P11" s="558"/>
      <c r="Q11" s="558"/>
      <c r="R11" s="558"/>
      <c r="S11" s="558"/>
      <c r="T11" s="632"/>
      <c r="U11" s="581"/>
      <c r="V11" s="581"/>
      <c r="W11" s="576"/>
      <c r="X11" s="576"/>
      <c r="Y11" s="576"/>
      <c r="Z11" s="576"/>
      <c r="AA11" s="576"/>
      <c r="AB11" s="577"/>
      <c r="AC11" s="568"/>
      <c r="AD11" s="568"/>
      <c r="AE11" s="568"/>
      <c r="AF11" s="568"/>
      <c r="AG11" s="568"/>
      <c r="AH11" s="652"/>
      <c r="AI11" s="655"/>
      <c r="AJ11" s="625"/>
    </row>
    <row r="12" spans="1:36" ht="47.1" customHeight="1" x14ac:dyDescent="0.25">
      <c r="A12" s="129"/>
      <c r="B12" s="660"/>
      <c r="C12" s="590"/>
      <c r="D12" s="590"/>
      <c r="E12" s="585"/>
      <c r="F12" s="590"/>
      <c r="G12" s="590"/>
      <c r="H12" s="564"/>
      <c r="I12" s="564"/>
      <c r="J12" s="149" t="s">
        <v>168</v>
      </c>
      <c r="K12" s="149" t="s">
        <v>169</v>
      </c>
      <c r="L12" s="132" t="s">
        <v>157</v>
      </c>
      <c r="M12" s="150" t="s">
        <v>158</v>
      </c>
      <c r="N12" s="564"/>
      <c r="O12" s="585"/>
      <c r="P12" s="558"/>
      <c r="Q12" s="558"/>
      <c r="R12" s="558"/>
      <c r="S12" s="558"/>
      <c r="T12" s="632"/>
      <c r="U12" s="581"/>
      <c r="V12" s="581"/>
      <c r="W12" s="576"/>
      <c r="X12" s="576"/>
      <c r="Y12" s="576"/>
      <c r="Z12" s="576"/>
      <c r="AA12" s="576"/>
      <c r="AB12" s="577"/>
      <c r="AC12" s="568"/>
      <c r="AD12" s="568"/>
      <c r="AE12" s="568"/>
      <c r="AF12" s="568"/>
      <c r="AG12" s="568"/>
      <c r="AH12" s="652"/>
      <c r="AI12" s="655"/>
      <c r="AJ12" s="625"/>
    </row>
    <row r="13" spans="1:36" ht="63" customHeight="1" thickBot="1" x14ac:dyDescent="0.3">
      <c r="A13" s="129"/>
      <c r="B13" s="660"/>
      <c r="C13" s="590"/>
      <c r="D13" s="590"/>
      <c r="E13" s="585"/>
      <c r="F13" s="590"/>
      <c r="G13" s="590"/>
      <c r="H13" s="645"/>
      <c r="I13" s="645"/>
      <c r="J13" s="149" t="s">
        <v>170</v>
      </c>
      <c r="K13" s="149" t="s">
        <v>171</v>
      </c>
      <c r="L13" s="132" t="s">
        <v>172</v>
      </c>
      <c r="M13" s="150" t="s">
        <v>173</v>
      </c>
      <c r="N13" s="645"/>
      <c r="O13" s="585"/>
      <c r="P13" s="642"/>
      <c r="Q13" s="642"/>
      <c r="R13" s="642"/>
      <c r="S13" s="642"/>
      <c r="T13" s="632"/>
      <c r="U13" s="581"/>
      <c r="V13" s="581"/>
      <c r="W13" s="576"/>
      <c r="X13" s="576"/>
      <c r="Y13" s="576"/>
      <c r="Z13" s="576"/>
      <c r="AA13" s="576"/>
      <c r="AB13" s="650"/>
      <c r="AC13" s="568"/>
      <c r="AD13" s="568"/>
      <c r="AE13" s="568"/>
      <c r="AF13" s="568"/>
      <c r="AG13" s="568"/>
      <c r="AH13" s="652"/>
      <c r="AI13" s="655"/>
      <c r="AJ13" s="625"/>
    </row>
    <row r="14" spans="1:36" ht="49.5" customHeight="1" x14ac:dyDescent="0.25">
      <c r="A14" s="145"/>
      <c r="B14" s="660"/>
      <c r="C14" s="590"/>
      <c r="D14" s="590"/>
      <c r="E14" s="585"/>
      <c r="F14" s="590" t="s">
        <v>522</v>
      </c>
      <c r="G14" s="590"/>
      <c r="H14" s="563" t="s">
        <v>79</v>
      </c>
      <c r="I14" s="563" t="s">
        <v>79</v>
      </c>
      <c r="J14" s="147" t="s">
        <v>733</v>
      </c>
      <c r="K14" s="149" t="s">
        <v>156</v>
      </c>
      <c r="L14" s="132" t="s">
        <v>157</v>
      </c>
      <c r="M14" s="150" t="s">
        <v>158</v>
      </c>
      <c r="N14" s="563" t="s">
        <v>159</v>
      </c>
      <c r="O14" s="585" t="s">
        <v>176</v>
      </c>
      <c r="P14" s="557" t="s">
        <v>161</v>
      </c>
      <c r="Q14" s="557" t="s">
        <v>85</v>
      </c>
      <c r="R14" s="557" t="s">
        <v>86</v>
      </c>
      <c r="S14" s="557" t="s">
        <v>135</v>
      </c>
      <c r="T14" s="632"/>
      <c r="U14" s="581">
        <f t="shared" ref="U14" si="2">V14</f>
        <v>0</v>
      </c>
      <c r="V14" s="581">
        <v>0</v>
      </c>
      <c r="W14" s="576">
        <v>0</v>
      </c>
      <c r="X14" s="576">
        <v>0</v>
      </c>
      <c r="Y14" s="576">
        <v>0</v>
      </c>
      <c r="Z14" s="576">
        <v>0</v>
      </c>
      <c r="AA14" s="576">
        <v>0</v>
      </c>
      <c r="AB14" s="641">
        <v>0</v>
      </c>
      <c r="AC14" s="568" t="s">
        <v>162</v>
      </c>
      <c r="AD14" s="568">
        <v>0</v>
      </c>
      <c r="AE14" s="568">
        <f t="shared" ref="AE14" si="3">V14</f>
        <v>0</v>
      </c>
      <c r="AF14" s="568">
        <v>0</v>
      </c>
      <c r="AG14" s="568">
        <v>0</v>
      </c>
      <c r="AH14" s="652"/>
      <c r="AI14" s="655"/>
      <c r="AJ14" s="625"/>
    </row>
    <row r="15" spans="1:36" ht="39" customHeight="1" x14ac:dyDescent="0.25">
      <c r="A15" s="145"/>
      <c r="B15" s="660"/>
      <c r="C15" s="590"/>
      <c r="D15" s="590"/>
      <c r="E15" s="585"/>
      <c r="F15" s="590"/>
      <c r="G15" s="590"/>
      <c r="H15" s="564"/>
      <c r="I15" s="564"/>
      <c r="J15" s="149" t="s">
        <v>165</v>
      </c>
      <c r="K15" s="149" t="s">
        <v>166</v>
      </c>
      <c r="L15" s="132" t="s">
        <v>92</v>
      </c>
      <c r="M15" s="132" t="s">
        <v>177</v>
      </c>
      <c r="N15" s="564"/>
      <c r="O15" s="585"/>
      <c r="P15" s="558"/>
      <c r="Q15" s="558"/>
      <c r="R15" s="558"/>
      <c r="S15" s="558"/>
      <c r="T15" s="632"/>
      <c r="U15" s="581"/>
      <c r="V15" s="581"/>
      <c r="W15" s="576"/>
      <c r="X15" s="576"/>
      <c r="Y15" s="576"/>
      <c r="Z15" s="576"/>
      <c r="AA15" s="576"/>
      <c r="AB15" s="577"/>
      <c r="AC15" s="568"/>
      <c r="AD15" s="568"/>
      <c r="AE15" s="568"/>
      <c r="AF15" s="568"/>
      <c r="AG15" s="568"/>
      <c r="AH15" s="652"/>
      <c r="AI15" s="655"/>
      <c r="AJ15" s="625"/>
    </row>
    <row r="16" spans="1:36" ht="53.45" customHeight="1" x14ac:dyDescent="0.25">
      <c r="A16" s="145"/>
      <c r="B16" s="660"/>
      <c r="C16" s="590"/>
      <c r="D16" s="590"/>
      <c r="E16" s="585"/>
      <c r="F16" s="590"/>
      <c r="G16" s="590"/>
      <c r="H16" s="564"/>
      <c r="I16" s="564"/>
      <c r="J16" s="149" t="s">
        <v>168</v>
      </c>
      <c r="K16" s="149" t="s">
        <v>169</v>
      </c>
      <c r="L16" s="132" t="s">
        <v>157</v>
      </c>
      <c r="M16" s="150" t="s">
        <v>158</v>
      </c>
      <c r="N16" s="564"/>
      <c r="O16" s="585"/>
      <c r="P16" s="558"/>
      <c r="Q16" s="558"/>
      <c r="R16" s="558"/>
      <c r="S16" s="558"/>
      <c r="T16" s="632"/>
      <c r="U16" s="581"/>
      <c r="V16" s="581"/>
      <c r="W16" s="576"/>
      <c r="X16" s="576"/>
      <c r="Y16" s="576"/>
      <c r="Z16" s="576"/>
      <c r="AA16" s="576"/>
      <c r="AB16" s="577"/>
      <c r="AC16" s="568"/>
      <c r="AD16" s="568"/>
      <c r="AE16" s="568"/>
      <c r="AF16" s="568"/>
      <c r="AG16" s="568"/>
      <c r="AH16" s="652"/>
      <c r="AI16" s="655"/>
      <c r="AJ16" s="625"/>
    </row>
    <row r="17" spans="1:36" ht="56.45" customHeight="1" thickBot="1" x14ac:dyDescent="0.3">
      <c r="A17" s="145"/>
      <c r="B17" s="660"/>
      <c r="C17" s="590"/>
      <c r="D17" s="590"/>
      <c r="E17" s="585"/>
      <c r="F17" s="590"/>
      <c r="G17" s="590"/>
      <c r="H17" s="645"/>
      <c r="I17" s="645"/>
      <c r="J17" s="149" t="s">
        <v>170</v>
      </c>
      <c r="K17" s="149" t="s">
        <v>171</v>
      </c>
      <c r="L17" s="132" t="s">
        <v>172</v>
      </c>
      <c r="M17" s="132" t="s">
        <v>173</v>
      </c>
      <c r="N17" s="645"/>
      <c r="O17" s="585"/>
      <c r="P17" s="642"/>
      <c r="Q17" s="642"/>
      <c r="R17" s="642"/>
      <c r="S17" s="642"/>
      <c r="T17" s="632"/>
      <c r="U17" s="581"/>
      <c r="V17" s="581"/>
      <c r="W17" s="576"/>
      <c r="X17" s="576"/>
      <c r="Y17" s="576"/>
      <c r="Z17" s="576"/>
      <c r="AA17" s="576"/>
      <c r="AB17" s="650"/>
      <c r="AC17" s="568"/>
      <c r="AD17" s="568"/>
      <c r="AE17" s="568"/>
      <c r="AF17" s="568"/>
      <c r="AG17" s="568"/>
      <c r="AH17" s="652"/>
      <c r="AI17" s="655"/>
      <c r="AJ17" s="625"/>
    </row>
    <row r="18" spans="1:36" ht="42.6" customHeight="1" x14ac:dyDescent="0.25">
      <c r="A18" s="129"/>
      <c r="B18" s="660"/>
      <c r="C18" s="590"/>
      <c r="D18" s="590"/>
      <c r="E18" s="585"/>
      <c r="F18" s="590" t="s">
        <v>517</v>
      </c>
      <c r="G18" s="590"/>
      <c r="H18" s="563" t="s">
        <v>79</v>
      </c>
      <c r="I18" s="563" t="s">
        <v>79</v>
      </c>
      <c r="J18" s="147" t="s">
        <v>733</v>
      </c>
      <c r="K18" s="149" t="s">
        <v>156</v>
      </c>
      <c r="L18" s="132" t="s">
        <v>157</v>
      </c>
      <c r="M18" s="150" t="s">
        <v>158</v>
      </c>
      <c r="N18" s="563" t="s">
        <v>159</v>
      </c>
      <c r="O18" s="585" t="s">
        <v>178</v>
      </c>
      <c r="P18" s="557" t="s">
        <v>161</v>
      </c>
      <c r="Q18" s="557" t="s">
        <v>85</v>
      </c>
      <c r="R18" s="557" t="s">
        <v>86</v>
      </c>
      <c r="S18" s="557" t="s">
        <v>135</v>
      </c>
      <c r="T18" s="632"/>
      <c r="U18" s="581">
        <f>V18</f>
        <v>0</v>
      </c>
      <c r="V18" s="581">
        <v>0</v>
      </c>
      <c r="W18" s="576">
        <v>0</v>
      </c>
      <c r="X18" s="576">
        <v>0</v>
      </c>
      <c r="Y18" s="576">
        <v>0</v>
      </c>
      <c r="Z18" s="576">
        <v>0</v>
      </c>
      <c r="AA18" s="576">
        <v>0</v>
      </c>
      <c r="AB18" s="641">
        <v>0</v>
      </c>
      <c r="AC18" s="568" t="s">
        <v>162</v>
      </c>
      <c r="AD18" s="568">
        <v>0</v>
      </c>
      <c r="AE18" s="568">
        <f t="shared" ref="AE18" si="4">V18</f>
        <v>0</v>
      </c>
      <c r="AF18" s="568">
        <v>0</v>
      </c>
      <c r="AG18" s="568">
        <v>0</v>
      </c>
      <c r="AH18" s="652"/>
      <c r="AI18" s="655"/>
      <c r="AJ18" s="625"/>
    </row>
    <row r="19" spans="1:36" ht="29.1" customHeight="1" x14ac:dyDescent="0.25">
      <c r="A19" s="129"/>
      <c r="B19" s="660"/>
      <c r="C19" s="590"/>
      <c r="D19" s="590"/>
      <c r="E19" s="585"/>
      <c r="F19" s="590"/>
      <c r="G19" s="590"/>
      <c r="H19" s="564"/>
      <c r="I19" s="564"/>
      <c r="J19" s="149" t="s">
        <v>165</v>
      </c>
      <c r="K19" s="149" t="s">
        <v>166</v>
      </c>
      <c r="L19" s="132" t="s">
        <v>92</v>
      </c>
      <c r="M19" s="150" t="s">
        <v>179</v>
      </c>
      <c r="N19" s="564"/>
      <c r="O19" s="585"/>
      <c r="P19" s="558"/>
      <c r="Q19" s="558"/>
      <c r="R19" s="558"/>
      <c r="S19" s="558"/>
      <c r="T19" s="632"/>
      <c r="U19" s="581"/>
      <c r="V19" s="581"/>
      <c r="W19" s="576"/>
      <c r="X19" s="576"/>
      <c r="Y19" s="576"/>
      <c r="Z19" s="576"/>
      <c r="AA19" s="576"/>
      <c r="AB19" s="577"/>
      <c r="AC19" s="568"/>
      <c r="AD19" s="568"/>
      <c r="AE19" s="568"/>
      <c r="AF19" s="568"/>
      <c r="AG19" s="568"/>
      <c r="AH19" s="652"/>
      <c r="AI19" s="655"/>
      <c r="AJ19" s="625"/>
    </row>
    <row r="20" spans="1:36" ht="41.45" customHeight="1" x14ac:dyDescent="0.25">
      <c r="A20" s="129"/>
      <c r="B20" s="660"/>
      <c r="C20" s="590"/>
      <c r="D20" s="590"/>
      <c r="E20" s="585"/>
      <c r="F20" s="590"/>
      <c r="G20" s="590"/>
      <c r="H20" s="564"/>
      <c r="I20" s="564"/>
      <c r="J20" s="149" t="s">
        <v>168</v>
      </c>
      <c r="K20" s="149" t="s">
        <v>169</v>
      </c>
      <c r="L20" s="132" t="s">
        <v>157</v>
      </c>
      <c r="M20" s="150" t="s">
        <v>158</v>
      </c>
      <c r="N20" s="564"/>
      <c r="O20" s="585"/>
      <c r="P20" s="558"/>
      <c r="Q20" s="558"/>
      <c r="R20" s="558"/>
      <c r="S20" s="558"/>
      <c r="T20" s="632"/>
      <c r="U20" s="581"/>
      <c r="V20" s="581"/>
      <c r="W20" s="576"/>
      <c r="X20" s="576"/>
      <c r="Y20" s="576"/>
      <c r="Z20" s="576"/>
      <c r="AA20" s="576"/>
      <c r="AB20" s="577"/>
      <c r="AC20" s="568"/>
      <c r="AD20" s="568"/>
      <c r="AE20" s="568"/>
      <c r="AF20" s="568"/>
      <c r="AG20" s="568"/>
      <c r="AH20" s="652"/>
      <c r="AI20" s="655"/>
      <c r="AJ20" s="625"/>
    </row>
    <row r="21" spans="1:36" ht="51" customHeight="1" thickBot="1" x14ac:dyDescent="0.3">
      <c r="A21" s="129"/>
      <c r="B21" s="660"/>
      <c r="C21" s="590"/>
      <c r="D21" s="590"/>
      <c r="E21" s="585"/>
      <c r="F21" s="590"/>
      <c r="G21" s="590"/>
      <c r="H21" s="645"/>
      <c r="I21" s="645"/>
      <c r="J21" s="149" t="s">
        <v>170</v>
      </c>
      <c r="K21" s="149" t="s">
        <v>171</v>
      </c>
      <c r="L21" s="132" t="s">
        <v>172</v>
      </c>
      <c r="M21" s="132" t="s">
        <v>173</v>
      </c>
      <c r="N21" s="645"/>
      <c r="O21" s="585"/>
      <c r="P21" s="642"/>
      <c r="Q21" s="642"/>
      <c r="R21" s="642"/>
      <c r="S21" s="642"/>
      <c r="T21" s="632"/>
      <c r="U21" s="581"/>
      <c r="V21" s="581"/>
      <c r="W21" s="576"/>
      <c r="X21" s="576"/>
      <c r="Y21" s="576"/>
      <c r="Z21" s="576"/>
      <c r="AA21" s="576"/>
      <c r="AB21" s="650"/>
      <c r="AC21" s="568"/>
      <c r="AD21" s="568"/>
      <c r="AE21" s="568"/>
      <c r="AF21" s="568"/>
      <c r="AG21" s="568"/>
      <c r="AH21" s="652"/>
      <c r="AI21" s="655"/>
      <c r="AJ21" s="625"/>
    </row>
    <row r="22" spans="1:36" ht="40.5" customHeight="1" x14ac:dyDescent="0.25">
      <c r="A22" s="129"/>
      <c r="B22" s="660"/>
      <c r="C22" s="590"/>
      <c r="D22" s="590"/>
      <c r="E22" s="585"/>
      <c r="F22" s="590" t="s">
        <v>520</v>
      </c>
      <c r="G22" s="590"/>
      <c r="H22" s="563" t="s">
        <v>79</v>
      </c>
      <c r="I22" s="563" t="s">
        <v>79</v>
      </c>
      <c r="J22" s="147" t="s">
        <v>733</v>
      </c>
      <c r="K22" s="149" t="s">
        <v>156</v>
      </c>
      <c r="L22" s="132" t="s">
        <v>157</v>
      </c>
      <c r="M22" s="150" t="s">
        <v>158</v>
      </c>
      <c r="N22" s="563" t="s">
        <v>159</v>
      </c>
      <c r="O22" s="585" t="s">
        <v>180</v>
      </c>
      <c r="P22" s="557" t="s">
        <v>161</v>
      </c>
      <c r="Q22" s="557" t="s">
        <v>85</v>
      </c>
      <c r="R22" s="557" t="s">
        <v>86</v>
      </c>
      <c r="S22" s="557" t="s">
        <v>135</v>
      </c>
      <c r="T22" s="632"/>
      <c r="U22" s="581">
        <f>V22</f>
        <v>0</v>
      </c>
      <c r="V22" s="581">
        <v>0</v>
      </c>
      <c r="W22" s="576">
        <v>0</v>
      </c>
      <c r="X22" s="576">
        <v>0</v>
      </c>
      <c r="Y22" s="576">
        <v>0</v>
      </c>
      <c r="Z22" s="576">
        <v>0</v>
      </c>
      <c r="AA22" s="576">
        <v>0</v>
      </c>
      <c r="AB22" s="641">
        <v>0</v>
      </c>
      <c r="AC22" s="568" t="s">
        <v>162</v>
      </c>
      <c r="AD22" s="568">
        <v>0</v>
      </c>
      <c r="AE22" s="568">
        <f t="shared" ref="AE22" si="5">V22</f>
        <v>0</v>
      </c>
      <c r="AF22" s="568">
        <v>0</v>
      </c>
      <c r="AG22" s="568">
        <v>0</v>
      </c>
      <c r="AH22" s="652"/>
      <c r="AI22" s="655"/>
      <c r="AJ22" s="625"/>
    </row>
    <row r="23" spans="1:36" ht="28.5" customHeight="1" x14ac:dyDescent="0.25">
      <c r="A23" s="129"/>
      <c r="B23" s="660"/>
      <c r="C23" s="590"/>
      <c r="D23" s="590"/>
      <c r="E23" s="585"/>
      <c r="F23" s="590"/>
      <c r="G23" s="590"/>
      <c r="H23" s="564"/>
      <c r="I23" s="564"/>
      <c r="J23" s="149" t="s">
        <v>165</v>
      </c>
      <c r="K23" s="149" t="s">
        <v>166</v>
      </c>
      <c r="L23" s="132" t="s">
        <v>92</v>
      </c>
      <c r="M23" s="150" t="s">
        <v>181</v>
      </c>
      <c r="N23" s="564"/>
      <c r="O23" s="585"/>
      <c r="P23" s="558"/>
      <c r="Q23" s="558"/>
      <c r="R23" s="558"/>
      <c r="S23" s="558"/>
      <c r="T23" s="632"/>
      <c r="U23" s="581"/>
      <c r="V23" s="581"/>
      <c r="W23" s="576"/>
      <c r="X23" s="576"/>
      <c r="Y23" s="576"/>
      <c r="Z23" s="576"/>
      <c r="AA23" s="576"/>
      <c r="AB23" s="577"/>
      <c r="AC23" s="568"/>
      <c r="AD23" s="568"/>
      <c r="AE23" s="568"/>
      <c r="AF23" s="568"/>
      <c r="AG23" s="568"/>
      <c r="AH23" s="652"/>
      <c r="AI23" s="655"/>
      <c r="AJ23" s="625"/>
    </row>
    <row r="24" spans="1:36" ht="41.45" customHeight="1" x14ac:dyDescent="0.25">
      <c r="A24" s="129"/>
      <c r="B24" s="660"/>
      <c r="C24" s="590"/>
      <c r="D24" s="590"/>
      <c r="E24" s="585"/>
      <c r="F24" s="590"/>
      <c r="G24" s="590"/>
      <c r="H24" s="564"/>
      <c r="I24" s="564"/>
      <c r="J24" s="149" t="s">
        <v>168</v>
      </c>
      <c r="K24" s="149" t="s">
        <v>169</v>
      </c>
      <c r="L24" s="132" t="s">
        <v>157</v>
      </c>
      <c r="M24" s="150" t="s">
        <v>158</v>
      </c>
      <c r="N24" s="564"/>
      <c r="O24" s="585"/>
      <c r="P24" s="558"/>
      <c r="Q24" s="558"/>
      <c r="R24" s="558"/>
      <c r="S24" s="558"/>
      <c r="T24" s="632"/>
      <c r="U24" s="581"/>
      <c r="V24" s="581"/>
      <c r="W24" s="576"/>
      <c r="X24" s="576"/>
      <c r="Y24" s="576"/>
      <c r="Z24" s="576"/>
      <c r="AA24" s="576"/>
      <c r="AB24" s="577"/>
      <c r="AC24" s="568"/>
      <c r="AD24" s="568"/>
      <c r="AE24" s="568"/>
      <c r="AF24" s="568"/>
      <c r="AG24" s="568"/>
      <c r="AH24" s="652"/>
      <c r="AI24" s="655"/>
      <c r="AJ24" s="625"/>
    </row>
    <row r="25" spans="1:36" ht="56.45" customHeight="1" thickBot="1" x14ac:dyDescent="0.3">
      <c r="A25" s="129"/>
      <c r="B25" s="661"/>
      <c r="C25" s="630"/>
      <c r="D25" s="630"/>
      <c r="E25" s="620"/>
      <c r="F25" s="630"/>
      <c r="G25" s="630"/>
      <c r="H25" s="554"/>
      <c r="I25" s="554"/>
      <c r="J25" s="151" t="s">
        <v>170</v>
      </c>
      <c r="K25" s="151" t="s">
        <v>171</v>
      </c>
      <c r="L25" s="133" t="s">
        <v>172</v>
      </c>
      <c r="M25" s="133" t="s">
        <v>173</v>
      </c>
      <c r="N25" s="554"/>
      <c r="O25" s="620"/>
      <c r="P25" s="542"/>
      <c r="Q25" s="542"/>
      <c r="R25" s="542"/>
      <c r="S25" s="542"/>
      <c r="T25" s="633"/>
      <c r="U25" s="598"/>
      <c r="V25" s="598"/>
      <c r="W25" s="616"/>
      <c r="X25" s="616"/>
      <c r="Y25" s="616"/>
      <c r="Z25" s="616"/>
      <c r="AA25" s="616"/>
      <c r="AB25" s="550"/>
      <c r="AC25" s="591"/>
      <c r="AD25" s="591"/>
      <c r="AE25" s="591"/>
      <c r="AF25" s="591"/>
      <c r="AG25" s="591"/>
      <c r="AH25" s="653"/>
      <c r="AI25" s="656"/>
      <c r="AJ25" s="626"/>
    </row>
    <row r="26" spans="1:36" ht="44.1" customHeight="1" x14ac:dyDescent="0.25">
      <c r="A26" s="129"/>
      <c r="B26" s="627" t="s">
        <v>182</v>
      </c>
      <c r="C26" s="589" t="s">
        <v>152</v>
      </c>
      <c r="D26" s="589" t="s">
        <v>153</v>
      </c>
      <c r="E26" s="589" t="s">
        <v>154</v>
      </c>
      <c r="F26" s="589" t="s">
        <v>518</v>
      </c>
      <c r="G26" s="589" t="s">
        <v>155</v>
      </c>
      <c r="H26" s="553" t="s">
        <v>79</v>
      </c>
      <c r="I26" s="553" t="s">
        <v>79</v>
      </c>
      <c r="J26" s="147" t="s">
        <v>733</v>
      </c>
      <c r="K26" s="147" t="s">
        <v>156</v>
      </c>
      <c r="L26" s="134" t="s">
        <v>157</v>
      </c>
      <c r="M26" s="148" t="s">
        <v>158</v>
      </c>
      <c r="N26" s="553" t="s">
        <v>159</v>
      </c>
      <c r="O26" s="584" t="s">
        <v>183</v>
      </c>
      <c r="P26" s="541" t="s">
        <v>161</v>
      </c>
      <c r="Q26" s="541" t="s">
        <v>85</v>
      </c>
      <c r="R26" s="541" t="s">
        <v>86</v>
      </c>
      <c r="S26" s="541" t="s">
        <v>135</v>
      </c>
      <c r="T26" s="617">
        <f>U26</f>
        <v>0</v>
      </c>
      <c r="U26" s="580">
        <f>V26</f>
        <v>0</v>
      </c>
      <c r="V26" s="580">
        <v>0</v>
      </c>
      <c r="W26" s="575">
        <v>0</v>
      </c>
      <c r="X26" s="575">
        <v>0</v>
      </c>
      <c r="Y26" s="575">
        <v>0</v>
      </c>
      <c r="Z26" s="575">
        <v>0</v>
      </c>
      <c r="AA26" s="575">
        <v>0</v>
      </c>
      <c r="AB26" s="549">
        <v>0</v>
      </c>
      <c r="AC26" s="567" t="s">
        <v>162</v>
      </c>
      <c r="AD26" s="567">
        <v>0</v>
      </c>
      <c r="AE26" s="567">
        <f t="shared" ref="AE26" si="6">V26</f>
        <v>0</v>
      </c>
      <c r="AF26" s="567">
        <v>0</v>
      </c>
      <c r="AG26" s="567">
        <v>0</v>
      </c>
      <c r="AH26" s="610" t="s">
        <v>184</v>
      </c>
      <c r="AI26" s="610" t="s">
        <v>185</v>
      </c>
      <c r="AJ26" s="613" t="s">
        <v>529</v>
      </c>
    </row>
    <row r="27" spans="1:36" ht="30.6" customHeight="1" x14ac:dyDescent="0.25">
      <c r="A27" s="129"/>
      <c r="B27" s="628"/>
      <c r="C27" s="590"/>
      <c r="D27" s="590"/>
      <c r="E27" s="590"/>
      <c r="F27" s="590"/>
      <c r="G27" s="590"/>
      <c r="H27" s="564"/>
      <c r="I27" s="564"/>
      <c r="J27" s="149" t="s">
        <v>165</v>
      </c>
      <c r="K27" s="149" t="s">
        <v>166</v>
      </c>
      <c r="L27" s="132" t="s">
        <v>92</v>
      </c>
      <c r="M27" s="150" t="s">
        <v>186</v>
      </c>
      <c r="N27" s="564"/>
      <c r="O27" s="585"/>
      <c r="P27" s="558"/>
      <c r="Q27" s="558"/>
      <c r="R27" s="558"/>
      <c r="S27" s="558"/>
      <c r="T27" s="618"/>
      <c r="U27" s="581"/>
      <c r="V27" s="581"/>
      <c r="W27" s="576"/>
      <c r="X27" s="576"/>
      <c r="Y27" s="576"/>
      <c r="Z27" s="576"/>
      <c r="AA27" s="576"/>
      <c r="AB27" s="577"/>
      <c r="AC27" s="568"/>
      <c r="AD27" s="568"/>
      <c r="AE27" s="568"/>
      <c r="AF27" s="568"/>
      <c r="AG27" s="568"/>
      <c r="AH27" s="611"/>
      <c r="AI27" s="611"/>
      <c r="AJ27" s="614"/>
    </row>
    <row r="28" spans="1:36" ht="36.6" customHeight="1" x14ac:dyDescent="0.25">
      <c r="A28" s="129"/>
      <c r="B28" s="628"/>
      <c r="C28" s="590"/>
      <c r="D28" s="590"/>
      <c r="E28" s="590"/>
      <c r="F28" s="590"/>
      <c r="G28" s="590"/>
      <c r="H28" s="564"/>
      <c r="I28" s="564"/>
      <c r="J28" s="149" t="s">
        <v>168</v>
      </c>
      <c r="K28" s="149" t="s">
        <v>169</v>
      </c>
      <c r="L28" s="132" t="s">
        <v>157</v>
      </c>
      <c r="M28" s="150" t="s">
        <v>158</v>
      </c>
      <c r="N28" s="564"/>
      <c r="O28" s="585"/>
      <c r="P28" s="558"/>
      <c r="Q28" s="558"/>
      <c r="R28" s="558"/>
      <c r="S28" s="558"/>
      <c r="T28" s="618"/>
      <c r="U28" s="581"/>
      <c r="V28" s="581"/>
      <c r="W28" s="576"/>
      <c r="X28" s="576"/>
      <c r="Y28" s="576"/>
      <c r="Z28" s="576"/>
      <c r="AA28" s="576"/>
      <c r="AB28" s="577"/>
      <c r="AC28" s="568"/>
      <c r="AD28" s="568"/>
      <c r="AE28" s="568"/>
      <c r="AF28" s="568"/>
      <c r="AG28" s="568"/>
      <c r="AH28" s="611"/>
      <c r="AI28" s="611"/>
      <c r="AJ28" s="614"/>
    </row>
    <row r="29" spans="1:36" ht="56.45" customHeight="1" thickBot="1" x14ac:dyDescent="0.3">
      <c r="A29" s="129"/>
      <c r="B29" s="629"/>
      <c r="C29" s="630"/>
      <c r="D29" s="630"/>
      <c r="E29" s="630"/>
      <c r="F29" s="630"/>
      <c r="G29" s="630"/>
      <c r="H29" s="554"/>
      <c r="I29" s="554"/>
      <c r="J29" s="151" t="s">
        <v>170</v>
      </c>
      <c r="K29" s="151" t="s">
        <v>171</v>
      </c>
      <c r="L29" s="133" t="s">
        <v>172</v>
      </c>
      <c r="M29" s="133" t="s">
        <v>173</v>
      </c>
      <c r="N29" s="554"/>
      <c r="O29" s="620"/>
      <c r="P29" s="542"/>
      <c r="Q29" s="542"/>
      <c r="R29" s="542"/>
      <c r="S29" s="542"/>
      <c r="T29" s="619"/>
      <c r="U29" s="598"/>
      <c r="V29" s="598"/>
      <c r="W29" s="616"/>
      <c r="X29" s="616"/>
      <c r="Y29" s="616"/>
      <c r="Z29" s="616"/>
      <c r="AA29" s="616"/>
      <c r="AB29" s="550"/>
      <c r="AC29" s="591"/>
      <c r="AD29" s="591"/>
      <c r="AE29" s="591"/>
      <c r="AF29" s="591"/>
      <c r="AG29" s="591"/>
      <c r="AH29" s="612"/>
      <c r="AI29" s="612"/>
      <c r="AJ29" s="615"/>
    </row>
    <row r="30" spans="1:36" ht="46.5" customHeight="1" x14ac:dyDescent="0.25">
      <c r="A30" s="129"/>
      <c r="B30" s="559" t="s">
        <v>449</v>
      </c>
      <c r="C30" s="553" t="s">
        <v>450</v>
      </c>
      <c r="D30" s="553" t="s">
        <v>451</v>
      </c>
      <c r="E30" s="589" t="s">
        <v>452</v>
      </c>
      <c r="F30" s="589" t="s">
        <v>453</v>
      </c>
      <c r="G30" s="589" t="s">
        <v>454</v>
      </c>
      <c r="H30" s="553" t="s">
        <v>79</v>
      </c>
      <c r="I30" s="553" t="s">
        <v>79</v>
      </c>
      <c r="J30" s="147" t="s">
        <v>455</v>
      </c>
      <c r="K30" s="147" t="s">
        <v>456</v>
      </c>
      <c r="L30" s="134" t="s">
        <v>89</v>
      </c>
      <c r="M30" s="148" t="s">
        <v>457</v>
      </c>
      <c r="N30" s="553" t="s">
        <v>159</v>
      </c>
      <c r="O30" s="584" t="s">
        <v>458</v>
      </c>
      <c r="P30" s="541" t="s">
        <v>161</v>
      </c>
      <c r="Q30" s="541" t="s">
        <v>85</v>
      </c>
      <c r="R30" s="541" t="s">
        <v>86</v>
      </c>
      <c r="S30" s="541" t="s">
        <v>135</v>
      </c>
      <c r="T30" s="551">
        <f>+U30+U32+U34+U38</f>
        <v>382500</v>
      </c>
      <c r="U30" s="580">
        <f>V30</f>
        <v>382500</v>
      </c>
      <c r="V30" s="580">
        <v>382500</v>
      </c>
      <c r="W30" s="575">
        <v>0</v>
      </c>
      <c r="X30" s="575">
        <v>0</v>
      </c>
      <c r="Y30" s="575">
        <v>0</v>
      </c>
      <c r="Z30" s="575">
        <v>0</v>
      </c>
      <c r="AA30" s="575">
        <v>0</v>
      </c>
      <c r="AB30" s="549">
        <v>67500</v>
      </c>
      <c r="AC30" s="567" t="s">
        <v>87</v>
      </c>
      <c r="AD30" s="567">
        <v>0</v>
      </c>
      <c r="AE30" s="567">
        <f t="shared" ref="AE30" si="7">V30</f>
        <v>382500</v>
      </c>
      <c r="AF30" s="567">
        <v>0</v>
      </c>
      <c r="AG30" s="567">
        <v>0</v>
      </c>
      <c r="AH30" s="543" t="s">
        <v>459</v>
      </c>
      <c r="AI30" s="543" t="s">
        <v>460</v>
      </c>
      <c r="AJ30" s="640" t="s">
        <v>579</v>
      </c>
    </row>
    <row r="31" spans="1:36" ht="37.5" customHeight="1" x14ac:dyDescent="0.25">
      <c r="A31" s="129"/>
      <c r="B31" s="649"/>
      <c r="C31" s="564"/>
      <c r="D31" s="564"/>
      <c r="E31" s="590"/>
      <c r="F31" s="590"/>
      <c r="G31" s="590"/>
      <c r="H31" s="564"/>
      <c r="I31" s="564"/>
      <c r="J31" s="149" t="s">
        <v>461</v>
      </c>
      <c r="K31" s="149" t="s">
        <v>462</v>
      </c>
      <c r="L31" s="132" t="s">
        <v>391</v>
      </c>
      <c r="M31" s="150" t="s">
        <v>457</v>
      </c>
      <c r="N31" s="564"/>
      <c r="O31" s="585"/>
      <c r="P31" s="558"/>
      <c r="Q31" s="558"/>
      <c r="R31" s="558"/>
      <c r="S31" s="558"/>
      <c r="T31" s="583"/>
      <c r="U31" s="581"/>
      <c r="V31" s="581"/>
      <c r="W31" s="576"/>
      <c r="X31" s="576"/>
      <c r="Y31" s="576"/>
      <c r="Z31" s="576"/>
      <c r="AA31" s="576"/>
      <c r="AB31" s="577"/>
      <c r="AC31" s="568"/>
      <c r="AD31" s="568"/>
      <c r="AE31" s="568"/>
      <c r="AF31" s="568"/>
      <c r="AG31" s="568"/>
      <c r="AH31" s="647"/>
      <c r="AI31" s="647"/>
      <c r="AJ31" s="648"/>
    </row>
    <row r="32" spans="1:36" ht="42" customHeight="1" x14ac:dyDescent="0.25">
      <c r="A32" s="129"/>
      <c r="B32" s="649"/>
      <c r="C32" s="564"/>
      <c r="D32" s="564"/>
      <c r="E32" s="590" t="s">
        <v>452</v>
      </c>
      <c r="F32" s="590" t="s">
        <v>463</v>
      </c>
      <c r="G32" s="590" t="s">
        <v>454</v>
      </c>
      <c r="H32" s="563" t="s">
        <v>79</v>
      </c>
      <c r="I32" s="563" t="s">
        <v>79</v>
      </c>
      <c r="J32" s="149" t="s">
        <v>455</v>
      </c>
      <c r="K32" s="149" t="s">
        <v>456</v>
      </c>
      <c r="L32" s="132" t="s">
        <v>89</v>
      </c>
      <c r="M32" s="150" t="s">
        <v>464</v>
      </c>
      <c r="N32" s="563" t="s">
        <v>159</v>
      </c>
      <c r="O32" s="585" t="s">
        <v>465</v>
      </c>
      <c r="P32" s="557" t="s">
        <v>161</v>
      </c>
      <c r="Q32" s="557" t="s">
        <v>85</v>
      </c>
      <c r="R32" s="557" t="s">
        <v>86</v>
      </c>
      <c r="S32" s="557" t="s">
        <v>135</v>
      </c>
      <c r="T32" s="583"/>
      <c r="U32" s="581">
        <f>V32</f>
        <v>0</v>
      </c>
      <c r="V32" s="581">
        <v>0</v>
      </c>
      <c r="W32" s="576">
        <v>0</v>
      </c>
      <c r="X32" s="576">
        <v>0</v>
      </c>
      <c r="Y32" s="576">
        <v>0</v>
      </c>
      <c r="Z32" s="576">
        <v>0</v>
      </c>
      <c r="AA32" s="576">
        <v>0</v>
      </c>
      <c r="AB32" s="641">
        <v>0</v>
      </c>
      <c r="AC32" s="568" t="s">
        <v>87</v>
      </c>
      <c r="AD32" s="568">
        <v>0</v>
      </c>
      <c r="AE32" s="568">
        <f t="shared" ref="AE32" si="8">V32</f>
        <v>0</v>
      </c>
      <c r="AF32" s="568">
        <v>0</v>
      </c>
      <c r="AG32" s="568">
        <v>0</v>
      </c>
      <c r="AH32" s="647"/>
      <c r="AI32" s="647"/>
      <c r="AJ32" s="648"/>
    </row>
    <row r="33" spans="1:36" ht="37.5" customHeight="1" x14ac:dyDescent="0.25">
      <c r="A33" s="129"/>
      <c r="B33" s="649"/>
      <c r="C33" s="564"/>
      <c r="D33" s="564"/>
      <c r="E33" s="590"/>
      <c r="F33" s="590"/>
      <c r="G33" s="590"/>
      <c r="H33" s="564"/>
      <c r="I33" s="564"/>
      <c r="J33" s="149" t="s">
        <v>461</v>
      </c>
      <c r="K33" s="149" t="s">
        <v>462</v>
      </c>
      <c r="L33" s="132" t="s">
        <v>391</v>
      </c>
      <c r="M33" s="150" t="s">
        <v>464</v>
      </c>
      <c r="N33" s="564"/>
      <c r="O33" s="585"/>
      <c r="P33" s="558"/>
      <c r="Q33" s="558"/>
      <c r="R33" s="558"/>
      <c r="S33" s="558"/>
      <c r="T33" s="583"/>
      <c r="U33" s="581"/>
      <c r="V33" s="581"/>
      <c r="W33" s="576"/>
      <c r="X33" s="576"/>
      <c r="Y33" s="576"/>
      <c r="Z33" s="576"/>
      <c r="AA33" s="576"/>
      <c r="AB33" s="577"/>
      <c r="AC33" s="568"/>
      <c r="AD33" s="568"/>
      <c r="AE33" s="568"/>
      <c r="AF33" s="568"/>
      <c r="AG33" s="568"/>
      <c r="AH33" s="647"/>
      <c r="AI33" s="647"/>
      <c r="AJ33" s="648"/>
    </row>
    <row r="34" spans="1:36" ht="44.1" customHeight="1" x14ac:dyDescent="0.25">
      <c r="A34" s="129"/>
      <c r="B34" s="649"/>
      <c r="C34" s="564"/>
      <c r="D34" s="564"/>
      <c r="E34" s="563" t="s">
        <v>452</v>
      </c>
      <c r="F34" s="563" t="s">
        <v>466</v>
      </c>
      <c r="G34" s="557" t="s">
        <v>467</v>
      </c>
      <c r="H34" s="563" t="s">
        <v>79</v>
      </c>
      <c r="I34" s="563" t="s">
        <v>79</v>
      </c>
      <c r="J34" s="149" t="s">
        <v>468</v>
      </c>
      <c r="K34" s="149" t="s">
        <v>469</v>
      </c>
      <c r="L34" s="132" t="s">
        <v>157</v>
      </c>
      <c r="M34" s="150" t="s">
        <v>158</v>
      </c>
      <c r="N34" s="563" t="s">
        <v>159</v>
      </c>
      <c r="O34" s="565" t="s">
        <v>465</v>
      </c>
      <c r="P34" s="557" t="s">
        <v>161</v>
      </c>
      <c r="Q34" s="557" t="s">
        <v>85</v>
      </c>
      <c r="R34" s="557" t="s">
        <v>86</v>
      </c>
      <c r="S34" s="557" t="s">
        <v>135</v>
      </c>
      <c r="T34" s="583"/>
      <c r="U34" s="582">
        <f>V34</f>
        <v>0</v>
      </c>
      <c r="V34" s="582">
        <v>0</v>
      </c>
      <c r="W34" s="561">
        <v>0</v>
      </c>
      <c r="X34" s="561">
        <v>0</v>
      </c>
      <c r="Y34" s="561">
        <v>0</v>
      </c>
      <c r="Z34" s="561">
        <v>0</v>
      </c>
      <c r="AA34" s="561">
        <v>0</v>
      </c>
      <c r="AB34" s="561">
        <v>0</v>
      </c>
      <c r="AC34" s="557" t="s">
        <v>162</v>
      </c>
      <c r="AD34" s="557">
        <v>0</v>
      </c>
      <c r="AE34" s="557">
        <f t="shared" ref="AE34" si="9">V34</f>
        <v>0</v>
      </c>
      <c r="AF34" s="557">
        <v>0</v>
      </c>
      <c r="AG34" s="557">
        <v>0</v>
      </c>
      <c r="AH34" s="647"/>
      <c r="AI34" s="647"/>
      <c r="AJ34" s="648"/>
    </row>
    <row r="35" spans="1:36" ht="34.5" customHeight="1" x14ac:dyDescent="0.25">
      <c r="A35" s="129"/>
      <c r="B35" s="649"/>
      <c r="C35" s="564"/>
      <c r="D35" s="564"/>
      <c r="E35" s="564"/>
      <c r="F35" s="564"/>
      <c r="G35" s="558"/>
      <c r="H35" s="564"/>
      <c r="I35" s="564"/>
      <c r="J35" s="149" t="s">
        <v>470</v>
      </c>
      <c r="K35" s="149" t="s">
        <v>471</v>
      </c>
      <c r="L35" s="132" t="s">
        <v>92</v>
      </c>
      <c r="M35" s="150" t="s">
        <v>472</v>
      </c>
      <c r="N35" s="564"/>
      <c r="O35" s="566"/>
      <c r="P35" s="558"/>
      <c r="Q35" s="558"/>
      <c r="R35" s="558"/>
      <c r="S35" s="558"/>
      <c r="T35" s="583"/>
      <c r="U35" s="583"/>
      <c r="V35" s="583"/>
      <c r="W35" s="562"/>
      <c r="X35" s="562"/>
      <c r="Y35" s="562"/>
      <c r="Z35" s="562"/>
      <c r="AA35" s="562"/>
      <c r="AB35" s="562"/>
      <c r="AC35" s="558"/>
      <c r="AD35" s="558"/>
      <c r="AE35" s="558"/>
      <c r="AF35" s="558"/>
      <c r="AG35" s="558"/>
      <c r="AH35" s="647"/>
      <c r="AI35" s="647"/>
      <c r="AJ35" s="648"/>
    </row>
    <row r="36" spans="1:36" ht="44.1" customHeight="1" x14ac:dyDescent="0.25">
      <c r="A36" s="129"/>
      <c r="B36" s="649"/>
      <c r="C36" s="564"/>
      <c r="D36" s="564"/>
      <c r="E36" s="564"/>
      <c r="F36" s="564"/>
      <c r="G36" s="558"/>
      <c r="H36" s="564"/>
      <c r="I36" s="564"/>
      <c r="J36" s="149" t="s">
        <v>473</v>
      </c>
      <c r="K36" s="149" t="s">
        <v>474</v>
      </c>
      <c r="L36" s="132" t="s">
        <v>157</v>
      </c>
      <c r="M36" s="150" t="s">
        <v>158</v>
      </c>
      <c r="N36" s="564"/>
      <c r="O36" s="566"/>
      <c r="P36" s="558"/>
      <c r="Q36" s="558"/>
      <c r="R36" s="558"/>
      <c r="S36" s="558"/>
      <c r="T36" s="583"/>
      <c r="U36" s="583"/>
      <c r="V36" s="583"/>
      <c r="W36" s="562"/>
      <c r="X36" s="562"/>
      <c r="Y36" s="562"/>
      <c r="Z36" s="562"/>
      <c r="AA36" s="562"/>
      <c r="AB36" s="562"/>
      <c r="AC36" s="558"/>
      <c r="AD36" s="558"/>
      <c r="AE36" s="558"/>
      <c r="AF36" s="558"/>
      <c r="AG36" s="558"/>
      <c r="AH36" s="647"/>
      <c r="AI36" s="647"/>
      <c r="AJ36" s="648"/>
    </row>
    <row r="37" spans="1:36" ht="108.95" customHeight="1" x14ac:dyDescent="0.25">
      <c r="A37" s="129"/>
      <c r="B37" s="649"/>
      <c r="C37" s="564"/>
      <c r="D37" s="564"/>
      <c r="E37" s="645"/>
      <c r="F37" s="645"/>
      <c r="G37" s="642"/>
      <c r="H37" s="645"/>
      <c r="I37" s="645"/>
      <c r="J37" s="149" t="s">
        <v>475</v>
      </c>
      <c r="K37" s="149" t="s">
        <v>476</v>
      </c>
      <c r="L37" s="132" t="s">
        <v>147</v>
      </c>
      <c r="M37" s="150" t="s">
        <v>477</v>
      </c>
      <c r="N37" s="645"/>
      <c r="O37" s="646"/>
      <c r="P37" s="642"/>
      <c r="Q37" s="642"/>
      <c r="R37" s="642"/>
      <c r="S37" s="642"/>
      <c r="T37" s="583"/>
      <c r="U37" s="644"/>
      <c r="V37" s="644"/>
      <c r="W37" s="643"/>
      <c r="X37" s="643"/>
      <c r="Y37" s="643"/>
      <c r="Z37" s="643"/>
      <c r="AA37" s="643"/>
      <c r="AB37" s="643"/>
      <c r="AC37" s="642"/>
      <c r="AD37" s="642"/>
      <c r="AE37" s="642"/>
      <c r="AF37" s="642"/>
      <c r="AG37" s="642"/>
      <c r="AH37" s="647"/>
      <c r="AI37" s="647"/>
      <c r="AJ37" s="648"/>
    </row>
    <row r="38" spans="1:36" ht="44.1" customHeight="1" x14ac:dyDescent="0.25">
      <c r="A38" s="129"/>
      <c r="B38" s="649"/>
      <c r="C38" s="564"/>
      <c r="D38" s="564"/>
      <c r="E38" s="590" t="s">
        <v>452</v>
      </c>
      <c r="F38" s="590" t="s">
        <v>478</v>
      </c>
      <c r="G38" s="590" t="s">
        <v>454</v>
      </c>
      <c r="H38" s="563" t="s">
        <v>79</v>
      </c>
      <c r="I38" s="563" t="s">
        <v>79</v>
      </c>
      <c r="J38" s="149" t="s">
        <v>455</v>
      </c>
      <c r="K38" s="149" t="s">
        <v>456</v>
      </c>
      <c r="L38" s="132" t="s">
        <v>89</v>
      </c>
      <c r="M38" s="150" t="s">
        <v>479</v>
      </c>
      <c r="N38" s="563" t="s">
        <v>159</v>
      </c>
      <c r="O38" s="585" t="s">
        <v>480</v>
      </c>
      <c r="P38" s="557" t="s">
        <v>161</v>
      </c>
      <c r="Q38" s="557" t="s">
        <v>85</v>
      </c>
      <c r="R38" s="557" t="s">
        <v>86</v>
      </c>
      <c r="S38" s="557" t="s">
        <v>135</v>
      </c>
      <c r="T38" s="583"/>
      <c r="U38" s="581">
        <f>V38</f>
        <v>0</v>
      </c>
      <c r="V38" s="581">
        <v>0</v>
      </c>
      <c r="W38" s="576">
        <v>0</v>
      </c>
      <c r="X38" s="576">
        <v>0</v>
      </c>
      <c r="Y38" s="576">
        <v>0</v>
      </c>
      <c r="Z38" s="576">
        <v>0</v>
      </c>
      <c r="AA38" s="576">
        <v>0</v>
      </c>
      <c r="AB38" s="641">
        <v>0</v>
      </c>
      <c r="AC38" s="568" t="s">
        <v>87</v>
      </c>
      <c r="AD38" s="568">
        <v>0</v>
      </c>
      <c r="AE38" s="568">
        <f t="shared" ref="AE38" si="10">V38</f>
        <v>0</v>
      </c>
      <c r="AF38" s="568">
        <v>0</v>
      </c>
      <c r="AG38" s="568">
        <v>0</v>
      </c>
      <c r="AH38" s="647"/>
      <c r="AI38" s="647"/>
      <c r="AJ38" s="648"/>
    </row>
    <row r="39" spans="1:36" ht="37.5" customHeight="1" thickBot="1" x14ac:dyDescent="0.3">
      <c r="A39" s="129"/>
      <c r="B39" s="560"/>
      <c r="C39" s="554"/>
      <c r="D39" s="554"/>
      <c r="E39" s="630"/>
      <c r="F39" s="630"/>
      <c r="G39" s="630"/>
      <c r="H39" s="554"/>
      <c r="I39" s="554"/>
      <c r="J39" s="151" t="s">
        <v>461</v>
      </c>
      <c r="K39" s="151" t="s">
        <v>462</v>
      </c>
      <c r="L39" s="133" t="s">
        <v>391</v>
      </c>
      <c r="M39" s="175" t="s">
        <v>479</v>
      </c>
      <c r="N39" s="554"/>
      <c r="O39" s="620"/>
      <c r="P39" s="542"/>
      <c r="Q39" s="542"/>
      <c r="R39" s="542"/>
      <c r="S39" s="542"/>
      <c r="T39" s="552"/>
      <c r="U39" s="598"/>
      <c r="V39" s="598"/>
      <c r="W39" s="616"/>
      <c r="X39" s="616"/>
      <c r="Y39" s="616"/>
      <c r="Z39" s="616"/>
      <c r="AA39" s="616"/>
      <c r="AB39" s="550"/>
      <c r="AC39" s="591"/>
      <c r="AD39" s="591"/>
      <c r="AE39" s="591"/>
      <c r="AF39" s="591"/>
      <c r="AG39" s="591"/>
      <c r="AH39" s="544"/>
      <c r="AI39" s="544"/>
      <c r="AJ39" s="546"/>
    </row>
    <row r="40" spans="1:36" ht="52.5" customHeight="1" thickBot="1" x14ac:dyDescent="0.3">
      <c r="A40" s="129"/>
      <c r="B40" s="559" t="s">
        <v>481</v>
      </c>
      <c r="C40" s="553" t="s">
        <v>450</v>
      </c>
      <c r="D40" s="553" t="s">
        <v>451</v>
      </c>
      <c r="E40" s="553" t="s">
        <v>452</v>
      </c>
      <c r="F40" s="553" t="s">
        <v>482</v>
      </c>
      <c r="G40" s="553" t="s">
        <v>454</v>
      </c>
      <c r="H40" s="553" t="s">
        <v>79</v>
      </c>
      <c r="I40" s="553" t="s">
        <v>79</v>
      </c>
      <c r="J40" s="147" t="s">
        <v>455</v>
      </c>
      <c r="K40" s="147" t="s">
        <v>456</v>
      </c>
      <c r="L40" s="134" t="s">
        <v>89</v>
      </c>
      <c r="M40" s="148" t="s">
        <v>530</v>
      </c>
      <c r="N40" s="553" t="s">
        <v>159</v>
      </c>
      <c r="O40" s="555" t="s">
        <v>483</v>
      </c>
      <c r="P40" s="541" t="s">
        <v>161</v>
      </c>
      <c r="Q40" s="541" t="s">
        <v>85</v>
      </c>
      <c r="R40" s="541" t="s">
        <v>86</v>
      </c>
      <c r="S40" s="541" t="s">
        <v>135</v>
      </c>
      <c r="T40" s="551">
        <f>U40</f>
        <v>0</v>
      </c>
      <c r="U40" s="551">
        <f>V40</f>
        <v>0</v>
      </c>
      <c r="V40" s="551">
        <v>0</v>
      </c>
      <c r="W40" s="547">
        <v>0</v>
      </c>
      <c r="X40" s="547">
        <v>0</v>
      </c>
      <c r="Y40" s="547">
        <v>0</v>
      </c>
      <c r="Z40" s="547">
        <v>0</v>
      </c>
      <c r="AA40" s="547">
        <v>0</v>
      </c>
      <c r="AB40" s="549">
        <v>0</v>
      </c>
      <c r="AC40" s="541" t="s">
        <v>87</v>
      </c>
      <c r="AD40" s="541">
        <v>0</v>
      </c>
      <c r="AE40" s="541">
        <f t="shared" ref="AE40" si="11">V40</f>
        <v>0</v>
      </c>
      <c r="AF40" s="541">
        <v>0</v>
      </c>
      <c r="AG40" s="541">
        <v>0</v>
      </c>
      <c r="AH40" s="543" t="s">
        <v>484</v>
      </c>
      <c r="AI40" s="543" t="s">
        <v>485</v>
      </c>
      <c r="AJ40" s="640" t="s">
        <v>734</v>
      </c>
    </row>
    <row r="41" spans="1:36" ht="52.5" customHeight="1" thickBot="1" x14ac:dyDescent="0.3">
      <c r="A41" s="129"/>
      <c r="B41" s="560"/>
      <c r="C41" s="554"/>
      <c r="D41" s="554"/>
      <c r="E41" s="554"/>
      <c r="F41" s="554"/>
      <c r="G41" s="554"/>
      <c r="H41" s="554"/>
      <c r="I41" s="554"/>
      <c r="J41" s="151" t="s">
        <v>461</v>
      </c>
      <c r="K41" s="151" t="s">
        <v>462</v>
      </c>
      <c r="L41" s="133" t="s">
        <v>391</v>
      </c>
      <c r="M41" s="148" t="s">
        <v>530</v>
      </c>
      <c r="N41" s="554"/>
      <c r="O41" s="556"/>
      <c r="P41" s="542"/>
      <c r="Q41" s="542"/>
      <c r="R41" s="542"/>
      <c r="S41" s="542"/>
      <c r="T41" s="552"/>
      <c r="U41" s="552"/>
      <c r="V41" s="552"/>
      <c r="W41" s="548"/>
      <c r="X41" s="548"/>
      <c r="Y41" s="548"/>
      <c r="Z41" s="548"/>
      <c r="AA41" s="548"/>
      <c r="AB41" s="550"/>
      <c r="AC41" s="542"/>
      <c r="AD41" s="542"/>
      <c r="AE41" s="542"/>
      <c r="AF41" s="542"/>
      <c r="AG41" s="542"/>
      <c r="AH41" s="544"/>
      <c r="AI41" s="544"/>
      <c r="AJ41" s="546"/>
    </row>
    <row r="42" spans="1:36" customFormat="1" ht="40.5" customHeight="1" x14ac:dyDescent="0.25">
      <c r="A42" s="146"/>
      <c r="B42" s="634" t="s">
        <v>519</v>
      </c>
      <c r="C42" s="553" t="s">
        <v>152</v>
      </c>
      <c r="D42" s="553" t="s">
        <v>153</v>
      </c>
      <c r="E42" s="555" t="s">
        <v>154</v>
      </c>
      <c r="F42" s="589" t="s">
        <v>520</v>
      </c>
      <c r="G42" s="553" t="s">
        <v>155</v>
      </c>
      <c r="H42" s="553" t="s">
        <v>79</v>
      </c>
      <c r="I42" s="553" t="s">
        <v>79</v>
      </c>
      <c r="J42" s="147" t="s">
        <v>733</v>
      </c>
      <c r="K42" s="147" t="s">
        <v>156</v>
      </c>
      <c r="L42" s="134" t="s">
        <v>157</v>
      </c>
      <c r="M42" s="148" t="s">
        <v>158</v>
      </c>
      <c r="N42" s="553" t="s">
        <v>159</v>
      </c>
      <c r="O42" s="584" t="s">
        <v>180</v>
      </c>
      <c r="P42" s="541" t="s">
        <v>161</v>
      </c>
      <c r="Q42" s="541" t="s">
        <v>85</v>
      </c>
      <c r="R42" s="541" t="s">
        <v>86</v>
      </c>
      <c r="S42" s="541" t="s">
        <v>135</v>
      </c>
      <c r="T42" s="631">
        <f t="shared" ref="T42" si="12">U42</f>
        <v>260100</v>
      </c>
      <c r="U42" s="580">
        <f>V42</f>
        <v>260100</v>
      </c>
      <c r="V42" s="580">
        <v>260100</v>
      </c>
      <c r="W42" s="575">
        <v>0</v>
      </c>
      <c r="X42" s="575">
        <v>0</v>
      </c>
      <c r="Y42" s="575">
        <v>0</v>
      </c>
      <c r="Z42" s="575">
        <v>0</v>
      </c>
      <c r="AA42" s="575">
        <v>0</v>
      </c>
      <c r="AB42" s="549">
        <v>45900</v>
      </c>
      <c r="AC42" s="567" t="s">
        <v>162</v>
      </c>
      <c r="AD42" s="567">
        <v>0</v>
      </c>
      <c r="AE42" s="567">
        <f t="shared" ref="AE42" si="13">V42</f>
        <v>260100</v>
      </c>
      <c r="AF42" s="567">
        <v>0</v>
      </c>
      <c r="AG42" s="567">
        <v>0</v>
      </c>
      <c r="AH42" s="621" t="s">
        <v>221</v>
      </c>
      <c r="AI42" s="621" t="s">
        <v>377</v>
      </c>
      <c r="AJ42" s="624">
        <v>45516</v>
      </c>
    </row>
    <row r="43" spans="1:36" customFormat="1" ht="28.5" customHeight="1" x14ac:dyDescent="0.25">
      <c r="A43" s="146"/>
      <c r="B43" s="635"/>
      <c r="C43" s="564"/>
      <c r="D43" s="564"/>
      <c r="E43" s="566"/>
      <c r="F43" s="590"/>
      <c r="G43" s="564"/>
      <c r="H43" s="564"/>
      <c r="I43" s="564"/>
      <c r="J43" s="149" t="s">
        <v>165</v>
      </c>
      <c r="K43" s="149" t="s">
        <v>166</v>
      </c>
      <c r="L43" s="132" t="s">
        <v>92</v>
      </c>
      <c r="M43" s="150" t="s">
        <v>531</v>
      </c>
      <c r="N43" s="564"/>
      <c r="O43" s="585"/>
      <c r="P43" s="558"/>
      <c r="Q43" s="558"/>
      <c r="R43" s="558"/>
      <c r="S43" s="558"/>
      <c r="T43" s="632"/>
      <c r="U43" s="581"/>
      <c r="V43" s="581"/>
      <c r="W43" s="576"/>
      <c r="X43" s="576"/>
      <c r="Y43" s="576"/>
      <c r="Z43" s="576"/>
      <c r="AA43" s="576"/>
      <c r="AB43" s="577"/>
      <c r="AC43" s="568"/>
      <c r="AD43" s="568"/>
      <c r="AE43" s="568"/>
      <c r="AF43" s="568"/>
      <c r="AG43" s="568"/>
      <c r="AH43" s="622"/>
      <c r="AI43" s="622"/>
      <c r="AJ43" s="625"/>
    </row>
    <row r="44" spans="1:36" customFormat="1" ht="41.45" customHeight="1" x14ac:dyDescent="0.25">
      <c r="A44" s="146"/>
      <c r="B44" s="635"/>
      <c r="C44" s="564"/>
      <c r="D44" s="564"/>
      <c r="E44" s="566"/>
      <c r="F44" s="590"/>
      <c r="G44" s="564"/>
      <c r="H44" s="564"/>
      <c r="I44" s="564"/>
      <c r="J44" s="149" t="s">
        <v>168</v>
      </c>
      <c r="K44" s="149" t="s">
        <v>169</v>
      </c>
      <c r="L44" s="132" t="s">
        <v>157</v>
      </c>
      <c r="M44" s="150" t="s">
        <v>158</v>
      </c>
      <c r="N44" s="564"/>
      <c r="O44" s="585"/>
      <c r="P44" s="558"/>
      <c r="Q44" s="558"/>
      <c r="R44" s="558"/>
      <c r="S44" s="558"/>
      <c r="T44" s="632"/>
      <c r="U44" s="581"/>
      <c r="V44" s="581"/>
      <c r="W44" s="576"/>
      <c r="X44" s="576"/>
      <c r="Y44" s="576"/>
      <c r="Z44" s="576"/>
      <c r="AA44" s="576"/>
      <c r="AB44" s="577"/>
      <c r="AC44" s="568"/>
      <c r="AD44" s="568"/>
      <c r="AE44" s="568"/>
      <c r="AF44" s="568"/>
      <c r="AG44" s="568"/>
      <c r="AH44" s="622"/>
      <c r="AI44" s="622"/>
      <c r="AJ44" s="625"/>
    </row>
    <row r="45" spans="1:36" customFormat="1" ht="56.45" customHeight="1" thickBot="1" x14ac:dyDescent="0.3">
      <c r="A45" s="146"/>
      <c r="B45" s="636"/>
      <c r="C45" s="554"/>
      <c r="D45" s="554"/>
      <c r="E45" s="556"/>
      <c r="F45" s="630"/>
      <c r="G45" s="554"/>
      <c r="H45" s="554"/>
      <c r="I45" s="554"/>
      <c r="J45" s="151" t="s">
        <v>170</v>
      </c>
      <c r="K45" s="151" t="s">
        <v>171</v>
      </c>
      <c r="L45" s="133" t="s">
        <v>172</v>
      </c>
      <c r="M45" s="133" t="s">
        <v>173</v>
      </c>
      <c r="N45" s="554"/>
      <c r="O45" s="620"/>
      <c r="P45" s="542"/>
      <c r="Q45" s="542"/>
      <c r="R45" s="542"/>
      <c r="S45" s="542"/>
      <c r="T45" s="633"/>
      <c r="U45" s="598"/>
      <c r="V45" s="598"/>
      <c r="W45" s="616"/>
      <c r="X45" s="616"/>
      <c r="Y45" s="616"/>
      <c r="Z45" s="616"/>
      <c r="AA45" s="616"/>
      <c r="AB45" s="550"/>
      <c r="AC45" s="591"/>
      <c r="AD45" s="591"/>
      <c r="AE45" s="591"/>
      <c r="AF45" s="591"/>
      <c r="AG45" s="591"/>
      <c r="AH45" s="623"/>
      <c r="AI45" s="623"/>
      <c r="AJ45" s="626"/>
    </row>
    <row r="46" spans="1:36" customFormat="1" ht="49.5" customHeight="1" x14ac:dyDescent="0.25">
      <c r="A46" s="637"/>
      <c r="B46" s="634" t="s">
        <v>521</v>
      </c>
      <c r="C46" s="553" t="s">
        <v>152</v>
      </c>
      <c r="D46" s="553" t="s">
        <v>153</v>
      </c>
      <c r="E46" s="555" t="s">
        <v>154</v>
      </c>
      <c r="F46" s="589" t="s">
        <v>522</v>
      </c>
      <c r="G46" s="553" t="s">
        <v>155</v>
      </c>
      <c r="H46" s="553" t="s">
        <v>79</v>
      </c>
      <c r="I46" s="553" t="s">
        <v>79</v>
      </c>
      <c r="J46" s="147" t="s">
        <v>733</v>
      </c>
      <c r="K46" s="147" t="s">
        <v>156</v>
      </c>
      <c r="L46" s="134" t="s">
        <v>157</v>
      </c>
      <c r="M46" s="148" t="s">
        <v>158</v>
      </c>
      <c r="N46" s="553" t="s">
        <v>159</v>
      </c>
      <c r="O46" s="584" t="s">
        <v>176</v>
      </c>
      <c r="P46" s="541" t="s">
        <v>161</v>
      </c>
      <c r="Q46" s="541" t="s">
        <v>85</v>
      </c>
      <c r="R46" s="541" t="s">
        <v>86</v>
      </c>
      <c r="S46" s="541" t="s">
        <v>135</v>
      </c>
      <c r="T46" s="631">
        <f t="shared" ref="T46:U46" si="14">U46</f>
        <v>195500</v>
      </c>
      <c r="U46" s="580">
        <f t="shared" si="14"/>
        <v>195500</v>
      </c>
      <c r="V46" s="580">
        <v>195500</v>
      </c>
      <c r="W46" s="575">
        <v>0</v>
      </c>
      <c r="X46" s="575">
        <v>0</v>
      </c>
      <c r="Y46" s="575">
        <v>0</v>
      </c>
      <c r="Z46" s="575">
        <v>0</v>
      </c>
      <c r="AA46" s="575">
        <v>0</v>
      </c>
      <c r="AB46" s="549">
        <v>34500</v>
      </c>
      <c r="AC46" s="567" t="s">
        <v>162</v>
      </c>
      <c r="AD46" s="567">
        <v>0</v>
      </c>
      <c r="AE46" s="567">
        <f t="shared" ref="AE46" si="15">V46</f>
        <v>195500</v>
      </c>
      <c r="AF46" s="567">
        <v>0</v>
      </c>
      <c r="AG46" s="567">
        <v>0</v>
      </c>
      <c r="AH46" s="621" t="s">
        <v>377</v>
      </c>
      <c r="AI46" s="621" t="s">
        <v>377</v>
      </c>
      <c r="AJ46" s="624">
        <v>45537</v>
      </c>
    </row>
    <row r="47" spans="1:36" customFormat="1" ht="39" customHeight="1" x14ac:dyDescent="0.25">
      <c r="A47" s="638"/>
      <c r="B47" s="635"/>
      <c r="C47" s="564"/>
      <c r="D47" s="564"/>
      <c r="E47" s="566"/>
      <c r="F47" s="590"/>
      <c r="G47" s="564"/>
      <c r="H47" s="564"/>
      <c r="I47" s="564"/>
      <c r="J47" s="149" t="s">
        <v>165</v>
      </c>
      <c r="K47" s="149" t="s">
        <v>166</v>
      </c>
      <c r="L47" s="132" t="s">
        <v>92</v>
      </c>
      <c r="M47" s="132" t="s">
        <v>177</v>
      </c>
      <c r="N47" s="564"/>
      <c r="O47" s="585"/>
      <c r="P47" s="558"/>
      <c r="Q47" s="558"/>
      <c r="R47" s="558"/>
      <c r="S47" s="558"/>
      <c r="T47" s="632"/>
      <c r="U47" s="581"/>
      <c r="V47" s="581"/>
      <c r="W47" s="576"/>
      <c r="X47" s="576"/>
      <c r="Y47" s="576"/>
      <c r="Z47" s="576"/>
      <c r="AA47" s="576"/>
      <c r="AB47" s="577"/>
      <c r="AC47" s="568"/>
      <c r="AD47" s="568"/>
      <c r="AE47" s="568"/>
      <c r="AF47" s="568"/>
      <c r="AG47" s="568"/>
      <c r="AH47" s="622"/>
      <c r="AI47" s="622"/>
      <c r="AJ47" s="625"/>
    </row>
    <row r="48" spans="1:36" customFormat="1" ht="53.45" customHeight="1" x14ac:dyDescent="0.25">
      <c r="A48" s="638"/>
      <c r="B48" s="635"/>
      <c r="C48" s="564"/>
      <c r="D48" s="564"/>
      <c r="E48" s="566"/>
      <c r="F48" s="590"/>
      <c r="G48" s="564"/>
      <c r="H48" s="564"/>
      <c r="I48" s="564"/>
      <c r="J48" s="149" t="s">
        <v>168</v>
      </c>
      <c r="K48" s="149" t="s">
        <v>169</v>
      </c>
      <c r="L48" s="132" t="s">
        <v>157</v>
      </c>
      <c r="M48" s="150" t="s">
        <v>158</v>
      </c>
      <c r="N48" s="564"/>
      <c r="O48" s="585"/>
      <c r="P48" s="558"/>
      <c r="Q48" s="558"/>
      <c r="R48" s="558"/>
      <c r="S48" s="558"/>
      <c r="T48" s="632"/>
      <c r="U48" s="581"/>
      <c r="V48" s="581"/>
      <c r="W48" s="576"/>
      <c r="X48" s="576"/>
      <c r="Y48" s="576"/>
      <c r="Z48" s="576"/>
      <c r="AA48" s="576"/>
      <c r="AB48" s="577"/>
      <c r="AC48" s="568"/>
      <c r="AD48" s="568"/>
      <c r="AE48" s="568"/>
      <c r="AF48" s="568"/>
      <c r="AG48" s="568"/>
      <c r="AH48" s="622"/>
      <c r="AI48" s="622"/>
      <c r="AJ48" s="625"/>
    </row>
    <row r="49" spans="1:36" customFormat="1" ht="56.45" customHeight="1" thickBot="1" x14ac:dyDescent="0.3">
      <c r="A49" s="639"/>
      <c r="B49" s="636"/>
      <c r="C49" s="554"/>
      <c r="D49" s="554"/>
      <c r="E49" s="556"/>
      <c r="F49" s="630"/>
      <c r="G49" s="554"/>
      <c r="H49" s="554"/>
      <c r="I49" s="554"/>
      <c r="J49" s="151" t="s">
        <v>170</v>
      </c>
      <c r="K49" s="151" t="s">
        <v>171</v>
      </c>
      <c r="L49" s="133" t="s">
        <v>172</v>
      </c>
      <c r="M49" s="133" t="s">
        <v>173</v>
      </c>
      <c r="N49" s="554"/>
      <c r="O49" s="620"/>
      <c r="P49" s="542"/>
      <c r="Q49" s="542"/>
      <c r="R49" s="542"/>
      <c r="S49" s="542"/>
      <c r="T49" s="633"/>
      <c r="U49" s="598"/>
      <c r="V49" s="598"/>
      <c r="W49" s="616"/>
      <c r="X49" s="616"/>
      <c r="Y49" s="616"/>
      <c r="Z49" s="616"/>
      <c r="AA49" s="616"/>
      <c r="AB49" s="550"/>
      <c r="AC49" s="591"/>
      <c r="AD49" s="591"/>
      <c r="AE49" s="591"/>
      <c r="AF49" s="591"/>
      <c r="AG49" s="591"/>
      <c r="AH49" s="623"/>
      <c r="AI49" s="623"/>
      <c r="AJ49" s="626"/>
    </row>
    <row r="50" spans="1:36" customFormat="1" ht="45.95" customHeight="1" x14ac:dyDescent="0.25">
      <c r="A50" s="146"/>
      <c r="B50" s="634" t="s">
        <v>523</v>
      </c>
      <c r="C50" s="553" t="s">
        <v>152</v>
      </c>
      <c r="D50" s="553" t="s">
        <v>153</v>
      </c>
      <c r="E50" s="555" t="s">
        <v>154</v>
      </c>
      <c r="F50" s="589" t="s">
        <v>517</v>
      </c>
      <c r="G50" s="553" t="s">
        <v>155</v>
      </c>
      <c r="H50" s="553" t="s">
        <v>79</v>
      </c>
      <c r="I50" s="553" t="s">
        <v>79</v>
      </c>
      <c r="J50" s="147" t="s">
        <v>733</v>
      </c>
      <c r="K50" s="147" t="s">
        <v>156</v>
      </c>
      <c r="L50" s="134" t="s">
        <v>157</v>
      </c>
      <c r="M50" s="148" t="s">
        <v>158</v>
      </c>
      <c r="N50" s="553" t="s">
        <v>159</v>
      </c>
      <c r="O50" s="589" t="s">
        <v>178</v>
      </c>
      <c r="P50" s="541" t="s">
        <v>161</v>
      </c>
      <c r="Q50" s="541" t="s">
        <v>85</v>
      </c>
      <c r="R50" s="541" t="s">
        <v>86</v>
      </c>
      <c r="S50" s="541" t="s">
        <v>135</v>
      </c>
      <c r="T50" s="631">
        <f>U50</f>
        <v>340000</v>
      </c>
      <c r="U50" s="580">
        <f>V50</f>
        <v>340000</v>
      </c>
      <c r="V50" s="580">
        <v>340000</v>
      </c>
      <c r="W50" s="575">
        <v>0</v>
      </c>
      <c r="X50" s="575">
        <v>0</v>
      </c>
      <c r="Y50" s="575">
        <v>0</v>
      </c>
      <c r="Z50" s="575">
        <v>0</v>
      </c>
      <c r="AA50" s="575">
        <v>0</v>
      </c>
      <c r="AB50" s="549">
        <v>60000</v>
      </c>
      <c r="AC50" s="567" t="s">
        <v>162</v>
      </c>
      <c r="AD50" s="567">
        <v>0</v>
      </c>
      <c r="AE50" s="567">
        <f>V50</f>
        <v>340000</v>
      </c>
      <c r="AF50" s="567">
        <v>0</v>
      </c>
      <c r="AG50" s="567">
        <v>0</v>
      </c>
      <c r="AH50" s="621" t="s">
        <v>222</v>
      </c>
      <c r="AI50" s="621" t="s">
        <v>532</v>
      </c>
      <c r="AJ50" s="624">
        <v>45566</v>
      </c>
    </row>
    <row r="51" spans="1:36" customFormat="1" ht="38.1" customHeight="1" x14ac:dyDescent="0.25">
      <c r="A51" s="146"/>
      <c r="B51" s="635"/>
      <c r="C51" s="564"/>
      <c r="D51" s="564"/>
      <c r="E51" s="566"/>
      <c r="F51" s="590"/>
      <c r="G51" s="564"/>
      <c r="H51" s="564"/>
      <c r="I51" s="564"/>
      <c r="J51" s="149" t="s">
        <v>165</v>
      </c>
      <c r="K51" s="149" t="s">
        <v>166</v>
      </c>
      <c r="L51" s="132" t="s">
        <v>92</v>
      </c>
      <c r="M51" s="132" t="s">
        <v>533</v>
      </c>
      <c r="N51" s="564"/>
      <c r="O51" s="590"/>
      <c r="P51" s="558"/>
      <c r="Q51" s="558"/>
      <c r="R51" s="558"/>
      <c r="S51" s="558"/>
      <c r="T51" s="632"/>
      <c r="U51" s="581"/>
      <c r="V51" s="581"/>
      <c r="W51" s="576"/>
      <c r="X51" s="576"/>
      <c r="Y51" s="576"/>
      <c r="Z51" s="576"/>
      <c r="AA51" s="576"/>
      <c r="AB51" s="577"/>
      <c r="AC51" s="568"/>
      <c r="AD51" s="568"/>
      <c r="AE51" s="568"/>
      <c r="AF51" s="568"/>
      <c r="AG51" s="568"/>
      <c r="AH51" s="622"/>
      <c r="AI51" s="622"/>
      <c r="AJ51" s="625"/>
    </row>
    <row r="52" spans="1:36" customFormat="1" ht="45.95" customHeight="1" x14ac:dyDescent="0.25">
      <c r="A52" s="146"/>
      <c r="B52" s="635"/>
      <c r="C52" s="564"/>
      <c r="D52" s="564"/>
      <c r="E52" s="566"/>
      <c r="F52" s="590"/>
      <c r="G52" s="564"/>
      <c r="H52" s="564"/>
      <c r="I52" s="564"/>
      <c r="J52" s="149" t="s">
        <v>168</v>
      </c>
      <c r="K52" s="149" t="s">
        <v>169</v>
      </c>
      <c r="L52" s="132" t="s">
        <v>157</v>
      </c>
      <c r="M52" s="150" t="s">
        <v>158</v>
      </c>
      <c r="N52" s="564"/>
      <c r="O52" s="590"/>
      <c r="P52" s="558"/>
      <c r="Q52" s="558"/>
      <c r="R52" s="558"/>
      <c r="S52" s="558"/>
      <c r="T52" s="632"/>
      <c r="U52" s="581"/>
      <c r="V52" s="581"/>
      <c r="W52" s="576"/>
      <c r="X52" s="576"/>
      <c r="Y52" s="576"/>
      <c r="Z52" s="576"/>
      <c r="AA52" s="576"/>
      <c r="AB52" s="577"/>
      <c r="AC52" s="568"/>
      <c r="AD52" s="568"/>
      <c r="AE52" s="568"/>
      <c r="AF52" s="568"/>
      <c r="AG52" s="568"/>
      <c r="AH52" s="622"/>
      <c r="AI52" s="622"/>
      <c r="AJ52" s="625"/>
    </row>
    <row r="53" spans="1:36" customFormat="1" ht="60.95" customHeight="1" thickBot="1" x14ac:dyDescent="0.3">
      <c r="A53" s="146"/>
      <c r="B53" s="636"/>
      <c r="C53" s="554"/>
      <c r="D53" s="554"/>
      <c r="E53" s="556"/>
      <c r="F53" s="630"/>
      <c r="G53" s="554"/>
      <c r="H53" s="554"/>
      <c r="I53" s="554"/>
      <c r="J53" s="151" t="s">
        <v>170</v>
      </c>
      <c r="K53" s="151" t="s">
        <v>171</v>
      </c>
      <c r="L53" s="133" t="s">
        <v>172</v>
      </c>
      <c r="M53" s="133" t="s">
        <v>173</v>
      </c>
      <c r="N53" s="554"/>
      <c r="O53" s="630"/>
      <c r="P53" s="542"/>
      <c r="Q53" s="542"/>
      <c r="R53" s="542"/>
      <c r="S53" s="542"/>
      <c r="T53" s="633"/>
      <c r="U53" s="598"/>
      <c r="V53" s="598"/>
      <c r="W53" s="616"/>
      <c r="X53" s="616"/>
      <c r="Y53" s="616"/>
      <c r="Z53" s="616"/>
      <c r="AA53" s="616"/>
      <c r="AB53" s="550"/>
      <c r="AC53" s="591"/>
      <c r="AD53" s="591"/>
      <c r="AE53" s="591"/>
      <c r="AF53" s="591"/>
      <c r="AG53" s="591"/>
      <c r="AH53" s="623"/>
      <c r="AI53" s="623"/>
      <c r="AJ53" s="626"/>
    </row>
    <row r="54" spans="1:36" customFormat="1" ht="45.95" customHeight="1" x14ac:dyDescent="0.25">
      <c r="A54" s="146"/>
      <c r="B54" s="627" t="s">
        <v>534</v>
      </c>
      <c r="C54" s="553" t="s">
        <v>152</v>
      </c>
      <c r="D54" s="553" t="s">
        <v>153</v>
      </c>
      <c r="E54" s="555" t="s">
        <v>154</v>
      </c>
      <c r="F54" s="589" t="s">
        <v>524</v>
      </c>
      <c r="G54" s="553" t="s">
        <v>155</v>
      </c>
      <c r="H54" s="553" t="s">
        <v>79</v>
      </c>
      <c r="I54" s="553" t="s">
        <v>79</v>
      </c>
      <c r="J54" s="147" t="s">
        <v>733</v>
      </c>
      <c r="K54" s="147" t="s">
        <v>156</v>
      </c>
      <c r="L54" s="134" t="s">
        <v>157</v>
      </c>
      <c r="M54" s="148" t="s">
        <v>158</v>
      </c>
      <c r="N54" s="553" t="s">
        <v>159</v>
      </c>
      <c r="O54" s="589" t="s">
        <v>160</v>
      </c>
      <c r="P54" s="541" t="s">
        <v>161</v>
      </c>
      <c r="Q54" s="541" t="s">
        <v>85</v>
      </c>
      <c r="R54" s="541" t="s">
        <v>86</v>
      </c>
      <c r="S54" s="541" t="s">
        <v>135</v>
      </c>
      <c r="T54" s="631">
        <f>U54</f>
        <v>272000</v>
      </c>
      <c r="U54" s="580">
        <f>V54</f>
        <v>272000</v>
      </c>
      <c r="V54" s="580">
        <v>272000</v>
      </c>
      <c r="W54" s="575">
        <v>0</v>
      </c>
      <c r="X54" s="575">
        <v>0</v>
      </c>
      <c r="Y54" s="575">
        <v>0</v>
      </c>
      <c r="Z54" s="575">
        <v>0</v>
      </c>
      <c r="AA54" s="575">
        <v>0</v>
      </c>
      <c r="AB54" s="549">
        <v>48000</v>
      </c>
      <c r="AC54" s="567" t="s">
        <v>162</v>
      </c>
      <c r="AD54" s="567">
        <v>0</v>
      </c>
      <c r="AE54" s="567">
        <f>V54</f>
        <v>272000</v>
      </c>
      <c r="AF54" s="567">
        <v>0</v>
      </c>
      <c r="AG54" s="567">
        <v>0</v>
      </c>
      <c r="AH54" s="621" t="s">
        <v>511</v>
      </c>
      <c r="AI54" s="621" t="s">
        <v>511</v>
      </c>
      <c r="AJ54" s="624">
        <v>45659</v>
      </c>
    </row>
    <row r="55" spans="1:36" customFormat="1" ht="38.1" customHeight="1" x14ac:dyDescent="0.25">
      <c r="A55" s="146"/>
      <c r="B55" s="628"/>
      <c r="C55" s="564"/>
      <c r="D55" s="564"/>
      <c r="E55" s="566"/>
      <c r="F55" s="590"/>
      <c r="G55" s="564"/>
      <c r="H55" s="564"/>
      <c r="I55" s="564"/>
      <c r="J55" s="149" t="s">
        <v>165</v>
      </c>
      <c r="K55" s="149" t="s">
        <v>166</v>
      </c>
      <c r="L55" s="132" t="s">
        <v>92</v>
      </c>
      <c r="M55" s="132" t="s">
        <v>167</v>
      </c>
      <c r="N55" s="564"/>
      <c r="O55" s="590"/>
      <c r="P55" s="558"/>
      <c r="Q55" s="558"/>
      <c r="R55" s="558"/>
      <c r="S55" s="558"/>
      <c r="T55" s="632"/>
      <c r="U55" s="581"/>
      <c r="V55" s="581"/>
      <c r="W55" s="576"/>
      <c r="X55" s="576"/>
      <c r="Y55" s="576"/>
      <c r="Z55" s="576"/>
      <c r="AA55" s="576"/>
      <c r="AB55" s="577"/>
      <c r="AC55" s="568"/>
      <c r="AD55" s="568"/>
      <c r="AE55" s="568"/>
      <c r="AF55" s="568"/>
      <c r="AG55" s="568"/>
      <c r="AH55" s="622"/>
      <c r="AI55" s="622"/>
      <c r="AJ55" s="625"/>
    </row>
    <row r="56" spans="1:36" customFormat="1" ht="45.95" customHeight="1" x14ac:dyDescent="0.25">
      <c r="A56" s="146"/>
      <c r="B56" s="628"/>
      <c r="C56" s="564"/>
      <c r="D56" s="564"/>
      <c r="E56" s="566"/>
      <c r="F56" s="590"/>
      <c r="G56" s="564"/>
      <c r="H56" s="564"/>
      <c r="I56" s="564"/>
      <c r="J56" s="149" t="s">
        <v>168</v>
      </c>
      <c r="K56" s="149" t="s">
        <v>169</v>
      </c>
      <c r="L56" s="132" t="s">
        <v>157</v>
      </c>
      <c r="M56" s="150" t="s">
        <v>158</v>
      </c>
      <c r="N56" s="564"/>
      <c r="O56" s="590"/>
      <c r="P56" s="558"/>
      <c r="Q56" s="558"/>
      <c r="R56" s="558"/>
      <c r="S56" s="558"/>
      <c r="T56" s="632"/>
      <c r="U56" s="581"/>
      <c r="V56" s="581"/>
      <c r="W56" s="576"/>
      <c r="X56" s="576"/>
      <c r="Y56" s="576"/>
      <c r="Z56" s="576"/>
      <c r="AA56" s="576"/>
      <c r="AB56" s="577"/>
      <c r="AC56" s="568"/>
      <c r="AD56" s="568"/>
      <c r="AE56" s="568"/>
      <c r="AF56" s="568"/>
      <c r="AG56" s="568"/>
      <c r="AH56" s="622"/>
      <c r="AI56" s="622"/>
      <c r="AJ56" s="625"/>
    </row>
    <row r="57" spans="1:36" customFormat="1" ht="60.95" customHeight="1" thickBot="1" x14ac:dyDescent="0.3">
      <c r="A57" s="146"/>
      <c r="B57" s="629"/>
      <c r="C57" s="554"/>
      <c r="D57" s="554"/>
      <c r="E57" s="556"/>
      <c r="F57" s="630"/>
      <c r="G57" s="554"/>
      <c r="H57" s="554"/>
      <c r="I57" s="554"/>
      <c r="J57" s="151" t="s">
        <v>170</v>
      </c>
      <c r="K57" s="151" t="s">
        <v>171</v>
      </c>
      <c r="L57" s="133" t="s">
        <v>172</v>
      </c>
      <c r="M57" s="133" t="s">
        <v>173</v>
      </c>
      <c r="N57" s="554"/>
      <c r="O57" s="630"/>
      <c r="P57" s="542"/>
      <c r="Q57" s="542"/>
      <c r="R57" s="542"/>
      <c r="S57" s="542"/>
      <c r="T57" s="633"/>
      <c r="U57" s="598"/>
      <c r="V57" s="598"/>
      <c r="W57" s="616"/>
      <c r="X57" s="616"/>
      <c r="Y57" s="616"/>
      <c r="Z57" s="616"/>
      <c r="AA57" s="616"/>
      <c r="AB57" s="550"/>
      <c r="AC57" s="591"/>
      <c r="AD57" s="591"/>
      <c r="AE57" s="591"/>
      <c r="AF57" s="591"/>
      <c r="AG57" s="591"/>
      <c r="AH57" s="623"/>
      <c r="AI57" s="623"/>
      <c r="AJ57" s="626"/>
    </row>
    <row r="58" spans="1:36" customFormat="1" ht="44.1" customHeight="1" x14ac:dyDescent="0.25">
      <c r="A58" s="146"/>
      <c r="B58" s="627" t="s">
        <v>535</v>
      </c>
      <c r="C58" s="589" t="s">
        <v>152</v>
      </c>
      <c r="D58" s="589" t="s">
        <v>153</v>
      </c>
      <c r="E58" s="589" t="s">
        <v>154</v>
      </c>
      <c r="F58" s="589" t="s">
        <v>518</v>
      </c>
      <c r="G58" s="589" t="s">
        <v>155</v>
      </c>
      <c r="H58" s="553" t="s">
        <v>79</v>
      </c>
      <c r="I58" s="553" t="s">
        <v>79</v>
      </c>
      <c r="J58" s="147" t="s">
        <v>733</v>
      </c>
      <c r="K58" s="147" t="s">
        <v>156</v>
      </c>
      <c r="L58" s="134" t="s">
        <v>157</v>
      </c>
      <c r="M58" s="148" t="s">
        <v>158</v>
      </c>
      <c r="N58" s="553" t="s">
        <v>159</v>
      </c>
      <c r="O58" s="584" t="s">
        <v>183</v>
      </c>
      <c r="P58" s="541" t="s">
        <v>161</v>
      </c>
      <c r="Q58" s="541" t="s">
        <v>85</v>
      </c>
      <c r="R58" s="541" t="s">
        <v>86</v>
      </c>
      <c r="S58" s="541" t="s">
        <v>135</v>
      </c>
      <c r="T58" s="617">
        <f>U58</f>
        <v>255000</v>
      </c>
      <c r="U58" s="580">
        <f>V58</f>
        <v>255000</v>
      </c>
      <c r="V58" s="580">
        <v>255000</v>
      </c>
      <c r="W58" s="575">
        <v>0</v>
      </c>
      <c r="X58" s="575">
        <v>0</v>
      </c>
      <c r="Y58" s="575">
        <v>0</v>
      </c>
      <c r="Z58" s="575">
        <v>0</v>
      </c>
      <c r="AA58" s="575">
        <v>0</v>
      </c>
      <c r="AB58" s="549">
        <v>45000</v>
      </c>
      <c r="AC58" s="567" t="s">
        <v>162</v>
      </c>
      <c r="AD58" s="567">
        <v>0</v>
      </c>
      <c r="AE58" s="567">
        <f t="shared" ref="AE58" si="16">V58</f>
        <v>255000</v>
      </c>
      <c r="AF58" s="567">
        <v>0</v>
      </c>
      <c r="AG58" s="567">
        <v>0</v>
      </c>
      <c r="AH58" s="610" t="s">
        <v>536</v>
      </c>
      <c r="AI58" s="610" t="s">
        <v>537</v>
      </c>
      <c r="AJ58" s="613">
        <v>45659</v>
      </c>
    </row>
    <row r="59" spans="1:36" customFormat="1" ht="30.6" customHeight="1" x14ac:dyDescent="0.25">
      <c r="A59" s="146"/>
      <c r="B59" s="628"/>
      <c r="C59" s="590"/>
      <c r="D59" s="590"/>
      <c r="E59" s="590"/>
      <c r="F59" s="590"/>
      <c r="G59" s="590"/>
      <c r="H59" s="564"/>
      <c r="I59" s="564"/>
      <c r="J59" s="149" t="s">
        <v>165</v>
      </c>
      <c r="K59" s="149" t="s">
        <v>166</v>
      </c>
      <c r="L59" s="132" t="s">
        <v>92</v>
      </c>
      <c r="M59" s="150" t="s">
        <v>538</v>
      </c>
      <c r="N59" s="564"/>
      <c r="O59" s="585"/>
      <c r="P59" s="558"/>
      <c r="Q59" s="558"/>
      <c r="R59" s="558"/>
      <c r="S59" s="558"/>
      <c r="T59" s="618"/>
      <c r="U59" s="581"/>
      <c r="V59" s="581"/>
      <c r="W59" s="576"/>
      <c r="X59" s="576"/>
      <c r="Y59" s="576"/>
      <c r="Z59" s="576"/>
      <c r="AA59" s="576"/>
      <c r="AB59" s="577"/>
      <c r="AC59" s="568"/>
      <c r="AD59" s="568"/>
      <c r="AE59" s="568"/>
      <c r="AF59" s="568"/>
      <c r="AG59" s="568"/>
      <c r="AH59" s="611"/>
      <c r="AI59" s="611"/>
      <c r="AJ59" s="614"/>
    </row>
    <row r="60" spans="1:36" customFormat="1" ht="36.6" customHeight="1" x14ac:dyDescent="0.25">
      <c r="A60" s="146"/>
      <c r="B60" s="628"/>
      <c r="C60" s="590"/>
      <c r="D60" s="590"/>
      <c r="E60" s="590"/>
      <c r="F60" s="590"/>
      <c r="G60" s="590"/>
      <c r="H60" s="564"/>
      <c r="I60" s="564"/>
      <c r="J60" s="149" t="s">
        <v>168</v>
      </c>
      <c r="K60" s="149" t="s">
        <v>169</v>
      </c>
      <c r="L60" s="132" t="s">
        <v>157</v>
      </c>
      <c r="M60" s="150" t="s">
        <v>158</v>
      </c>
      <c r="N60" s="564"/>
      <c r="O60" s="585"/>
      <c r="P60" s="558"/>
      <c r="Q60" s="558"/>
      <c r="R60" s="558"/>
      <c r="S60" s="558"/>
      <c r="T60" s="618"/>
      <c r="U60" s="581"/>
      <c r="V60" s="581"/>
      <c r="W60" s="576"/>
      <c r="X60" s="576"/>
      <c r="Y60" s="576"/>
      <c r="Z60" s="576"/>
      <c r="AA60" s="576"/>
      <c r="AB60" s="577"/>
      <c r="AC60" s="568"/>
      <c r="AD60" s="568"/>
      <c r="AE60" s="568"/>
      <c r="AF60" s="568"/>
      <c r="AG60" s="568"/>
      <c r="AH60" s="611"/>
      <c r="AI60" s="611"/>
      <c r="AJ60" s="614"/>
    </row>
    <row r="61" spans="1:36" customFormat="1" ht="56.45" customHeight="1" thickBot="1" x14ac:dyDescent="0.3">
      <c r="A61" s="146"/>
      <c r="B61" s="629"/>
      <c r="C61" s="630"/>
      <c r="D61" s="630"/>
      <c r="E61" s="630"/>
      <c r="F61" s="630"/>
      <c r="G61" s="630"/>
      <c r="H61" s="554"/>
      <c r="I61" s="554"/>
      <c r="J61" s="151" t="s">
        <v>170</v>
      </c>
      <c r="K61" s="151" t="s">
        <v>171</v>
      </c>
      <c r="L61" s="133" t="s">
        <v>172</v>
      </c>
      <c r="M61" s="133" t="s">
        <v>173</v>
      </c>
      <c r="N61" s="554"/>
      <c r="O61" s="620"/>
      <c r="P61" s="542"/>
      <c r="Q61" s="542"/>
      <c r="R61" s="542"/>
      <c r="S61" s="542"/>
      <c r="T61" s="619"/>
      <c r="U61" s="598"/>
      <c r="V61" s="598"/>
      <c r="W61" s="616"/>
      <c r="X61" s="616"/>
      <c r="Y61" s="616"/>
      <c r="Z61" s="616"/>
      <c r="AA61" s="616"/>
      <c r="AB61" s="550"/>
      <c r="AC61" s="591"/>
      <c r="AD61" s="591"/>
      <c r="AE61" s="591"/>
      <c r="AF61" s="591"/>
      <c r="AG61" s="591"/>
      <c r="AH61" s="612"/>
      <c r="AI61" s="612"/>
      <c r="AJ61" s="615"/>
    </row>
    <row r="62" spans="1:36" s="153" customFormat="1" ht="52.5" customHeight="1" x14ac:dyDescent="0.25">
      <c r="A62" s="152"/>
      <c r="B62" s="586" t="s">
        <v>539</v>
      </c>
      <c r="C62" s="541" t="s">
        <v>450</v>
      </c>
      <c r="D62" s="541" t="s">
        <v>451</v>
      </c>
      <c r="E62" s="541" t="s">
        <v>452</v>
      </c>
      <c r="F62" s="541" t="s">
        <v>540</v>
      </c>
      <c r="G62" s="541" t="s">
        <v>454</v>
      </c>
      <c r="H62" s="541" t="s">
        <v>79</v>
      </c>
      <c r="I62" s="541" t="s">
        <v>79</v>
      </c>
      <c r="J62" s="178" t="s">
        <v>455</v>
      </c>
      <c r="K62" s="178" t="s">
        <v>456</v>
      </c>
      <c r="L62" s="172" t="s">
        <v>89</v>
      </c>
      <c r="M62" s="179" t="s">
        <v>541</v>
      </c>
      <c r="N62" s="541" t="s">
        <v>159</v>
      </c>
      <c r="O62" s="606" t="s">
        <v>100</v>
      </c>
      <c r="P62" s="541" t="s">
        <v>161</v>
      </c>
      <c r="Q62" s="541" t="s">
        <v>85</v>
      </c>
      <c r="R62" s="541" t="s">
        <v>86</v>
      </c>
      <c r="S62" s="541" t="s">
        <v>135</v>
      </c>
      <c r="T62" s="551">
        <f>U62</f>
        <v>1158881</v>
      </c>
      <c r="U62" s="551">
        <f>V62</f>
        <v>1158881</v>
      </c>
      <c r="V62" s="551">
        <v>1158881</v>
      </c>
      <c r="W62" s="603">
        <v>0</v>
      </c>
      <c r="X62" s="603">
        <v>0</v>
      </c>
      <c r="Y62" s="603">
        <v>0</v>
      </c>
      <c r="Z62" s="603">
        <v>0</v>
      </c>
      <c r="AA62" s="603">
        <v>0</v>
      </c>
      <c r="AB62" s="605">
        <v>517665</v>
      </c>
      <c r="AC62" s="541" t="s">
        <v>87</v>
      </c>
      <c r="AD62" s="541">
        <v>0</v>
      </c>
      <c r="AE62" s="541">
        <f t="shared" ref="AE62" si="17">V62</f>
        <v>1158881</v>
      </c>
      <c r="AF62" s="541">
        <v>0</v>
      </c>
      <c r="AG62" s="541">
        <v>0</v>
      </c>
      <c r="AH62" s="569" t="s">
        <v>542</v>
      </c>
      <c r="AI62" s="569" t="s">
        <v>543</v>
      </c>
      <c r="AJ62" s="601"/>
    </row>
    <row r="63" spans="1:36" s="153" customFormat="1" ht="37.5" customHeight="1" thickBot="1" x14ac:dyDescent="0.3">
      <c r="A63" s="152"/>
      <c r="B63" s="588"/>
      <c r="C63" s="542"/>
      <c r="D63" s="542"/>
      <c r="E63" s="542"/>
      <c r="F63" s="542"/>
      <c r="G63" s="542"/>
      <c r="H63" s="542"/>
      <c r="I63" s="542"/>
      <c r="J63" s="180" t="s">
        <v>461</v>
      </c>
      <c r="K63" s="180" t="s">
        <v>462</v>
      </c>
      <c r="L63" s="174" t="s">
        <v>391</v>
      </c>
      <c r="M63" s="181" t="s">
        <v>544</v>
      </c>
      <c r="N63" s="542"/>
      <c r="O63" s="607"/>
      <c r="P63" s="542"/>
      <c r="Q63" s="542"/>
      <c r="R63" s="542"/>
      <c r="S63" s="542"/>
      <c r="T63" s="552"/>
      <c r="U63" s="552"/>
      <c r="V63" s="552"/>
      <c r="W63" s="604"/>
      <c r="X63" s="604"/>
      <c r="Y63" s="604"/>
      <c r="Z63" s="604"/>
      <c r="AA63" s="604"/>
      <c r="AB63" s="595"/>
      <c r="AC63" s="542"/>
      <c r="AD63" s="542"/>
      <c r="AE63" s="542"/>
      <c r="AF63" s="542"/>
      <c r="AG63" s="542"/>
      <c r="AH63" s="571"/>
      <c r="AI63" s="571"/>
      <c r="AJ63" s="602"/>
    </row>
    <row r="64" spans="1:36" s="153" customFormat="1" ht="52.5" customHeight="1" x14ac:dyDescent="0.25">
      <c r="A64" s="152"/>
      <c r="B64" s="586" t="s">
        <v>545</v>
      </c>
      <c r="C64" s="541" t="s">
        <v>450</v>
      </c>
      <c r="D64" s="541" t="s">
        <v>451</v>
      </c>
      <c r="E64" s="541" t="s">
        <v>452</v>
      </c>
      <c r="F64" s="608" t="s">
        <v>772</v>
      </c>
      <c r="G64" s="541" t="s">
        <v>454</v>
      </c>
      <c r="H64" s="541" t="s">
        <v>79</v>
      </c>
      <c r="I64" s="541" t="s">
        <v>79</v>
      </c>
      <c r="J64" s="178" t="s">
        <v>455</v>
      </c>
      <c r="K64" s="178" t="s">
        <v>456</v>
      </c>
      <c r="L64" s="172" t="s">
        <v>89</v>
      </c>
      <c r="M64" s="179" t="s">
        <v>546</v>
      </c>
      <c r="N64" s="541" t="s">
        <v>159</v>
      </c>
      <c r="O64" s="606" t="s">
        <v>96</v>
      </c>
      <c r="P64" s="541" t="s">
        <v>161</v>
      </c>
      <c r="Q64" s="541" t="s">
        <v>85</v>
      </c>
      <c r="R64" s="541" t="s">
        <v>86</v>
      </c>
      <c r="S64" s="541" t="s">
        <v>135</v>
      </c>
      <c r="T64" s="551">
        <f>U64</f>
        <v>1700000</v>
      </c>
      <c r="U64" s="551">
        <f>V64</f>
        <v>1700000</v>
      </c>
      <c r="V64" s="551">
        <v>1700000</v>
      </c>
      <c r="W64" s="603">
        <v>0</v>
      </c>
      <c r="X64" s="603">
        <v>0</v>
      </c>
      <c r="Y64" s="603">
        <v>0</v>
      </c>
      <c r="Z64" s="603">
        <v>0</v>
      </c>
      <c r="AA64" s="603">
        <v>0</v>
      </c>
      <c r="AB64" s="605">
        <v>300000</v>
      </c>
      <c r="AC64" s="541" t="s">
        <v>87</v>
      </c>
      <c r="AD64" s="541">
        <v>0</v>
      </c>
      <c r="AE64" s="541">
        <f t="shared" ref="AE64" si="18">V64</f>
        <v>1700000</v>
      </c>
      <c r="AF64" s="541">
        <v>0</v>
      </c>
      <c r="AG64" s="541">
        <v>0</v>
      </c>
      <c r="AH64" s="569" t="s">
        <v>542</v>
      </c>
      <c r="AI64" s="569" t="s">
        <v>543</v>
      </c>
      <c r="AJ64" s="601"/>
    </row>
    <row r="65" spans="1:36" s="153" customFormat="1" ht="74.25" customHeight="1" thickBot="1" x14ac:dyDescent="0.3">
      <c r="A65" s="152"/>
      <c r="B65" s="587"/>
      <c r="C65" s="558"/>
      <c r="D65" s="558"/>
      <c r="E65" s="542"/>
      <c r="F65" s="609"/>
      <c r="G65" s="542"/>
      <c r="H65" s="542"/>
      <c r="I65" s="542"/>
      <c r="J65" s="180" t="s">
        <v>461</v>
      </c>
      <c r="K65" s="180" t="s">
        <v>462</v>
      </c>
      <c r="L65" s="174" t="s">
        <v>391</v>
      </c>
      <c r="M65" s="181" t="s">
        <v>541</v>
      </c>
      <c r="N65" s="542"/>
      <c r="O65" s="607"/>
      <c r="P65" s="542"/>
      <c r="Q65" s="542"/>
      <c r="R65" s="542"/>
      <c r="S65" s="542"/>
      <c r="T65" s="552"/>
      <c r="U65" s="552"/>
      <c r="V65" s="552"/>
      <c r="W65" s="604"/>
      <c r="X65" s="604"/>
      <c r="Y65" s="604"/>
      <c r="Z65" s="604"/>
      <c r="AA65" s="604"/>
      <c r="AB65" s="595"/>
      <c r="AC65" s="542"/>
      <c r="AD65" s="542"/>
      <c r="AE65" s="542"/>
      <c r="AF65" s="542"/>
      <c r="AG65" s="542"/>
      <c r="AH65" s="571"/>
      <c r="AI65" s="571"/>
      <c r="AJ65" s="602"/>
    </row>
    <row r="66" spans="1:36" s="153" customFormat="1" ht="44.1" customHeight="1" x14ac:dyDescent="0.25">
      <c r="A66" s="152"/>
      <c r="B66" s="586" t="s">
        <v>580</v>
      </c>
      <c r="C66" s="541" t="s">
        <v>450</v>
      </c>
      <c r="D66" s="541" t="s">
        <v>451</v>
      </c>
      <c r="E66" s="568" t="s">
        <v>452</v>
      </c>
      <c r="F66" s="568" t="s">
        <v>478</v>
      </c>
      <c r="G66" s="568" t="s">
        <v>454</v>
      </c>
      <c r="H66" s="557" t="s">
        <v>79</v>
      </c>
      <c r="I66" s="557" t="s">
        <v>79</v>
      </c>
      <c r="J66" s="182" t="s">
        <v>455</v>
      </c>
      <c r="K66" s="182" t="s">
        <v>456</v>
      </c>
      <c r="L66" s="173" t="s">
        <v>89</v>
      </c>
      <c r="M66" s="183" t="s">
        <v>479</v>
      </c>
      <c r="N66" s="557" t="s">
        <v>159</v>
      </c>
      <c r="O66" s="599" t="s">
        <v>480</v>
      </c>
      <c r="P66" s="557" t="s">
        <v>161</v>
      </c>
      <c r="Q66" s="557" t="s">
        <v>85</v>
      </c>
      <c r="R66" s="557" t="s">
        <v>86</v>
      </c>
      <c r="S66" s="541" t="s">
        <v>135</v>
      </c>
      <c r="T66" s="551">
        <f>U66</f>
        <v>174420</v>
      </c>
      <c r="U66" s="596">
        <f>V66</f>
        <v>174420</v>
      </c>
      <c r="V66" s="581">
        <v>174420</v>
      </c>
      <c r="W66" s="592">
        <v>0</v>
      </c>
      <c r="X66" s="592">
        <v>0</v>
      </c>
      <c r="Y66" s="592">
        <v>0</v>
      </c>
      <c r="Z66" s="592">
        <v>0</v>
      </c>
      <c r="AA66" s="592">
        <v>0</v>
      </c>
      <c r="AB66" s="594">
        <v>30780</v>
      </c>
      <c r="AC66" s="568" t="s">
        <v>87</v>
      </c>
      <c r="AD66" s="568">
        <v>0</v>
      </c>
      <c r="AE66" s="568">
        <f t="shared" ref="AE66" si="19">V66</f>
        <v>174420</v>
      </c>
      <c r="AF66" s="568">
        <v>0</v>
      </c>
      <c r="AG66" s="568">
        <v>0</v>
      </c>
      <c r="AH66" s="569" t="s">
        <v>581</v>
      </c>
      <c r="AI66" s="569" t="s">
        <v>582</v>
      </c>
      <c r="AJ66" s="572">
        <v>45621</v>
      </c>
    </row>
    <row r="67" spans="1:36" s="153" customFormat="1" ht="37.5" customHeight="1" thickBot="1" x14ac:dyDescent="0.3">
      <c r="A67" s="152"/>
      <c r="B67" s="587"/>
      <c r="C67" s="558"/>
      <c r="D67" s="558"/>
      <c r="E67" s="591"/>
      <c r="F67" s="591"/>
      <c r="G67" s="591"/>
      <c r="H67" s="542"/>
      <c r="I67" s="542"/>
      <c r="J67" s="180" t="s">
        <v>461</v>
      </c>
      <c r="K67" s="180" t="s">
        <v>462</v>
      </c>
      <c r="L67" s="174" t="s">
        <v>391</v>
      </c>
      <c r="M67" s="181" t="s">
        <v>479</v>
      </c>
      <c r="N67" s="542"/>
      <c r="O67" s="600"/>
      <c r="P67" s="542"/>
      <c r="Q67" s="542"/>
      <c r="R67" s="542"/>
      <c r="S67" s="542"/>
      <c r="T67" s="552"/>
      <c r="U67" s="597"/>
      <c r="V67" s="598"/>
      <c r="W67" s="593"/>
      <c r="X67" s="593"/>
      <c r="Y67" s="593"/>
      <c r="Z67" s="593"/>
      <c r="AA67" s="593"/>
      <c r="AB67" s="595"/>
      <c r="AC67" s="591"/>
      <c r="AD67" s="591"/>
      <c r="AE67" s="591"/>
      <c r="AF67" s="591"/>
      <c r="AG67" s="591"/>
      <c r="AH67" s="571"/>
      <c r="AI67" s="571"/>
      <c r="AJ67" s="574"/>
    </row>
    <row r="68" spans="1:36" ht="42" customHeight="1" x14ac:dyDescent="0.25">
      <c r="A68" s="129"/>
      <c r="B68" s="586" t="s">
        <v>583</v>
      </c>
      <c r="C68" s="541" t="s">
        <v>450</v>
      </c>
      <c r="D68" s="541" t="s">
        <v>451</v>
      </c>
      <c r="E68" s="589" t="s">
        <v>452</v>
      </c>
      <c r="F68" s="589" t="s">
        <v>463</v>
      </c>
      <c r="G68" s="589" t="s">
        <v>454</v>
      </c>
      <c r="H68" s="553" t="s">
        <v>79</v>
      </c>
      <c r="I68" s="553" t="s">
        <v>79</v>
      </c>
      <c r="J68" s="147" t="s">
        <v>455</v>
      </c>
      <c r="K68" s="147" t="s">
        <v>456</v>
      </c>
      <c r="L68" s="134" t="s">
        <v>89</v>
      </c>
      <c r="M68" s="148" t="s">
        <v>464</v>
      </c>
      <c r="N68" s="553" t="s">
        <v>159</v>
      </c>
      <c r="O68" s="584" t="s">
        <v>465</v>
      </c>
      <c r="P68" s="541" t="s">
        <v>161</v>
      </c>
      <c r="Q68" s="541" t="s">
        <v>85</v>
      </c>
      <c r="R68" s="541" t="s">
        <v>86</v>
      </c>
      <c r="S68" s="541" t="s">
        <v>135</v>
      </c>
      <c r="T68" s="549">
        <f>U68+U70</f>
        <v>297500</v>
      </c>
      <c r="U68" s="580">
        <f>V68</f>
        <v>136000</v>
      </c>
      <c r="V68" s="580">
        <v>136000</v>
      </c>
      <c r="W68" s="575">
        <v>0</v>
      </c>
      <c r="X68" s="575">
        <v>0</v>
      </c>
      <c r="Y68" s="575">
        <v>0</v>
      </c>
      <c r="Z68" s="575">
        <v>0</v>
      </c>
      <c r="AA68" s="575">
        <v>0</v>
      </c>
      <c r="AB68" s="549">
        <v>24000</v>
      </c>
      <c r="AC68" s="567" t="s">
        <v>87</v>
      </c>
      <c r="AD68" s="567">
        <v>0</v>
      </c>
      <c r="AE68" s="567">
        <f t="shared" ref="AE68" si="20">V68</f>
        <v>136000</v>
      </c>
      <c r="AF68" s="567">
        <v>0</v>
      </c>
      <c r="AG68" s="567">
        <v>0</v>
      </c>
      <c r="AH68" s="569" t="s">
        <v>581</v>
      </c>
      <c r="AI68" s="569" t="s">
        <v>582</v>
      </c>
      <c r="AJ68" s="572">
        <v>45621</v>
      </c>
    </row>
    <row r="69" spans="1:36" ht="37.5" customHeight="1" x14ac:dyDescent="0.25">
      <c r="A69" s="129"/>
      <c r="B69" s="587"/>
      <c r="C69" s="558"/>
      <c r="D69" s="558"/>
      <c r="E69" s="590"/>
      <c r="F69" s="590"/>
      <c r="G69" s="590"/>
      <c r="H69" s="564"/>
      <c r="I69" s="564"/>
      <c r="J69" s="149" t="s">
        <v>461</v>
      </c>
      <c r="K69" s="149" t="s">
        <v>462</v>
      </c>
      <c r="L69" s="132" t="s">
        <v>391</v>
      </c>
      <c r="M69" s="150" t="s">
        <v>464</v>
      </c>
      <c r="N69" s="564"/>
      <c r="O69" s="585"/>
      <c r="P69" s="558"/>
      <c r="Q69" s="558"/>
      <c r="R69" s="558"/>
      <c r="S69" s="558"/>
      <c r="T69" s="578"/>
      <c r="U69" s="581"/>
      <c r="V69" s="581"/>
      <c r="W69" s="576"/>
      <c r="X69" s="576"/>
      <c r="Y69" s="576"/>
      <c r="Z69" s="576"/>
      <c r="AA69" s="576"/>
      <c r="AB69" s="577"/>
      <c r="AC69" s="568"/>
      <c r="AD69" s="568"/>
      <c r="AE69" s="568"/>
      <c r="AF69" s="568"/>
      <c r="AG69" s="568"/>
      <c r="AH69" s="570"/>
      <c r="AI69" s="570"/>
      <c r="AJ69" s="573"/>
    </row>
    <row r="70" spans="1:36" ht="44.1" customHeight="1" x14ac:dyDescent="0.25">
      <c r="A70" s="129"/>
      <c r="B70" s="587"/>
      <c r="C70" s="558"/>
      <c r="D70" s="558"/>
      <c r="E70" s="563" t="s">
        <v>452</v>
      </c>
      <c r="F70" s="563" t="s">
        <v>466</v>
      </c>
      <c r="G70" s="557" t="s">
        <v>467</v>
      </c>
      <c r="H70" s="563" t="s">
        <v>79</v>
      </c>
      <c r="I70" s="563" t="s">
        <v>79</v>
      </c>
      <c r="J70" s="149" t="s">
        <v>468</v>
      </c>
      <c r="K70" s="149" t="s">
        <v>469</v>
      </c>
      <c r="L70" s="132" t="s">
        <v>157</v>
      </c>
      <c r="M70" s="150" t="s">
        <v>158</v>
      </c>
      <c r="N70" s="563" t="s">
        <v>159</v>
      </c>
      <c r="O70" s="565" t="s">
        <v>465</v>
      </c>
      <c r="P70" s="557" t="s">
        <v>161</v>
      </c>
      <c r="Q70" s="557" t="s">
        <v>85</v>
      </c>
      <c r="R70" s="557" t="s">
        <v>86</v>
      </c>
      <c r="S70" s="557" t="s">
        <v>135</v>
      </c>
      <c r="T70" s="578"/>
      <c r="U70" s="582">
        <f>V70</f>
        <v>161500</v>
      </c>
      <c r="V70" s="582">
        <v>161500</v>
      </c>
      <c r="W70" s="561">
        <v>0</v>
      </c>
      <c r="X70" s="561">
        <v>0</v>
      </c>
      <c r="Y70" s="561">
        <v>0</v>
      </c>
      <c r="Z70" s="561">
        <v>0</v>
      </c>
      <c r="AA70" s="561">
        <v>0</v>
      </c>
      <c r="AB70" s="561">
        <v>28500</v>
      </c>
      <c r="AC70" s="557" t="s">
        <v>162</v>
      </c>
      <c r="AD70" s="557">
        <v>0</v>
      </c>
      <c r="AE70" s="557">
        <f t="shared" ref="AE70" si="21">V70</f>
        <v>161500</v>
      </c>
      <c r="AF70" s="557">
        <v>0</v>
      </c>
      <c r="AG70" s="557">
        <v>0</v>
      </c>
      <c r="AH70" s="570"/>
      <c r="AI70" s="570"/>
      <c r="AJ70" s="573"/>
    </row>
    <row r="71" spans="1:36" ht="34.5" customHeight="1" x14ac:dyDescent="0.25">
      <c r="A71" s="129"/>
      <c r="B71" s="587"/>
      <c r="C71" s="558"/>
      <c r="D71" s="558"/>
      <c r="E71" s="564"/>
      <c r="F71" s="564"/>
      <c r="G71" s="558"/>
      <c r="H71" s="564"/>
      <c r="I71" s="564"/>
      <c r="J71" s="149" t="s">
        <v>470</v>
      </c>
      <c r="K71" s="149" t="s">
        <v>471</v>
      </c>
      <c r="L71" s="132" t="s">
        <v>92</v>
      </c>
      <c r="M71" s="150" t="s">
        <v>472</v>
      </c>
      <c r="N71" s="564"/>
      <c r="O71" s="566"/>
      <c r="P71" s="558"/>
      <c r="Q71" s="558"/>
      <c r="R71" s="558"/>
      <c r="S71" s="558"/>
      <c r="T71" s="578"/>
      <c r="U71" s="583"/>
      <c r="V71" s="583"/>
      <c r="W71" s="562"/>
      <c r="X71" s="562"/>
      <c r="Y71" s="562"/>
      <c r="Z71" s="562"/>
      <c r="AA71" s="562"/>
      <c r="AB71" s="562"/>
      <c r="AC71" s="558"/>
      <c r="AD71" s="558"/>
      <c r="AE71" s="558"/>
      <c r="AF71" s="558"/>
      <c r="AG71" s="558"/>
      <c r="AH71" s="570"/>
      <c r="AI71" s="570"/>
      <c r="AJ71" s="573"/>
    </row>
    <row r="72" spans="1:36" ht="44.1" customHeight="1" x14ac:dyDescent="0.25">
      <c r="A72" s="129"/>
      <c r="B72" s="587"/>
      <c r="C72" s="558"/>
      <c r="D72" s="558"/>
      <c r="E72" s="564"/>
      <c r="F72" s="564"/>
      <c r="G72" s="558"/>
      <c r="H72" s="564"/>
      <c r="I72" s="564"/>
      <c r="J72" s="149" t="s">
        <v>473</v>
      </c>
      <c r="K72" s="149" t="s">
        <v>474</v>
      </c>
      <c r="L72" s="132" t="s">
        <v>157</v>
      </c>
      <c r="M72" s="150" t="s">
        <v>158</v>
      </c>
      <c r="N72" s="564"/>
      <c r="O72" s="566"/>
      <c r="P72" s="558"/>
      <c r="Q72" s="558"/>
      <c r="R72" s="558"/>
      <c r="S72" s="558"/>
      <c r="T72" s="578"/>
      <c r="U72" s="583"/>
      <c r="V72" s="583"/>
      <c r="W72" s="562"/>
      <c r="X72" s="562"/>
      <c r="Y72" s="562"/>
      <c r="Z72" s="562"/>
      <c r="AA72" s="562"/>
      <c r="AB72" s="562"/>
      <c r="AC72" s="558"/>
      <c r="AD72" s="558"/>
      <c r="AE72" s="558"/>
      <c r="AF72" s="558"/>
      <c r="AG72" s="558"/>
      <c r="AH72" s="570"/>
      <c r="AI72" s="570"/>
      <c r="AJ72" s="573"/>
    </row>
    <row r="73" spans="1:36" ht="108.95" customHeight="1" thickBot="1" x14ac:dyDescent="0.3">
      <c r="A73" s="129"/>
      <c r="B73" s="588"/>
      <c r="C73" s="542"/>
      <c r="D73" s="542"/>
      <c r="E73" s="554"/>
      <c r="F73" s="554"/>
      <c r="G73" s="542"/>
      <c r="H73" s="554"/>
      <c r="I73" s="554"/>
      <c r="J73" s="151" t="s">
        <v>475</v>
      </c>
      <c r="K73" s="151" t="s">
        <v>476</v>
      </c>
      <c r="L73" s="133" t="s">
        <v>147</v>
      </c>
      <c r="M73" s="175" t="s">
        <v>477</v>
      </c>
      <c r="N73" s="554"/>
      <c r="O73" s="556"/>
      <c r="P73" s="542"/>
      <c r="Q73" s="542"/>
      <c r="R73" s="542"/>
      <c r="S73" s="542"/>
      <c r="T73" s="579"/>
      <c r="U73" s="552"/>
      <c r="V73" s="552"/>
      <c r="W73" s="548"/>
      <c r="X73" s="548"/>
      <c r="Y73" s="548"/>
      <c r="Z73" s="548"/>
      <c r="AA73" s="548"/>
      <c r="AB73" s="548"/>
      <c r="AC73" s="542"/>
      <c r="AD73" s="542"/>
      <c r="AE73" s="542"/>
      <c r="AF73" s="542"/>
      <c r="AG73" s="542"/>
      <c r="AH73" s="571"/>
      <c r="AI73" s="571"/>
      <c r="AJ73" s="574"/>
    </row>
    <row r="74" spans="1:36" ht="52.5" customHeight="1" thickBot="1" x14ac:dyDescent="0.3">
      <c r="A74" s="129"/>
      <c r="B74" s="559" t="s">
        <v>735</v>
      </c>
      <c r="C74" s="553" t="s">
        <v>450</v>
      </c>
      <c r="D74" s="553" t="s">
        <v>451</v>
      </c>
      <c r="E74" s="553" t="s">
        <v>452</v>
      </c>
      <c r="F74" s="553" t="s">
        <v>482</v>
      </c>
      <c r="G74" s="553" t="s">
        <v>454</v>
      </c>
      <c r="H74" s="553" t="s">
        <v>79</v>
      </c>
      <c r="I74" s="553" t="s">
        <v>79</v>
      </c>
      <c r="J74" s="147" t="s">
        <v>455</v>
      </c>
      <c r="K74" s="147" t="s">
        <v>456</v>
      </c>
      <c r="L74" s="134" t="s">
        <v>89</v>
      </c>
      <c r="M74" s="148" t="s">
        <v>736</v>
      </c>
      <c r="N74" s="553" t="s">
        <v>159</v>
      </c>
      <c r="O74" s="555" t="s">
        <v>483</v>
      </c>
      <c r="P74" s="541" t="s">
        <v>161</v>
      </c>
      <c r="Q74" s="541" t="s">
        <v>85</v>
      </c>
      <c r="R74" s="541" t="s">
        <v>86</v>
      </c>
      <c r="S74" s="541" t="s">
        <v>135</v>
      </c>
      <c r="T74" s="551">
        <f>U74</f>
        <v>1929795.37</v>
      </c>
      <c r="U74" s="551">
        <f>V74</f>
        <v>1929795.37</v>
      </c>
      <c r="V74" s="551">
        <v>1929795.37</v>
      </c>
      <c r="W74" s="547">
        <v>0</v>
      </c>
      <c r="X74" s="547">
        <v>0</v>
      </c>
      <c r="Y74" s="547">
        <v>0</v>
      </c>
      <c r="Z74" s="547">
        <v>0</v>
      </c>
      <c r="AA74" s="547">
        <v>0</v>
      </c>
      <c r="AB74" s="549">
        <v>340552.13</v>
      </c>
      <c r="AC74" s="541" t="s">
        <v>87</v>
      </c>
      <c r="AD74" s="541">
        <v>0</v>
      </c>
      <c r="AE74" s="541">
        <f t="shared" ref="AE74" si="22">V74</f>
        <v>1929795.37</v>
      </c>
      <c r="AF74" s="541">
        <v>0</v>
      </c>
      <c r="AG74" s="541">
        <v>0</v>
      </c>
      <c r="AH74" s="543" t="s">
        <v>526</v>
      </c>
      <c r="AI74" s="543" t="s">
        <v>527</v>
      </c>
      <c r="AJ74" s="545">
        <v>45748</v>
      </c>
    </row>
    <row r="75" spans="1:36" ht="52.5" customHeight="1" thickBot="1" x14ac:dyDescent="0.3">
      <c r="A75" s="129"/>
      <c r="B75" s="560"/>
      <c r="C75" s="554"/>
      <c r="D75" s="554"/>
      <c r="E75" s="554"/>
      <c r="F75" s="554"/>
      <c r="G75" s="554"/>
      <c r="H75" s="554"/>
      <c r="I75" s="554"/>
      <c r="J75" s="151" t="s">
        <v>461</v>
      </c>
      <c r="K75" s="151" t="s">
        <v>462</v>
      </c>
      <c r="L75" s="133" t="s">
        <v>391</v>
      </c>
      <c r="M75" s="148" t="s">
        <v>736</v>
      </c>
      <c r="N75" s="554"/>
      <c r="O75" s="556"/>
      <c r="P75" s="542"/>
      <c r="Q75" s="542"/>
      <c r="R75" s="542"/>
      <c r="S75" s="542"/>
      <c r="T75" s="552"/>
      <c r="U75" s="552"/>
      <c r="V75" s="552"/>
      <c r="W75" s="548"/>
      <c r="X75" s="548"/>
      <c r="Y75" s="548"/>
      <c r="Z75" s="548"/>
      <c r="AA75" s="548"/>
      <c r="AB75" s="550"/>
      <c r="AC75" s="542"/>
      <c r="AD75" s="542"/>
      <c r="AE75" s="542"/>
      <c r="AF75" s="542"/>
      <c r="AG75" s="542"/>
      <c r="AH75" s="544"/>
      <c r="AI75" s="544"/>
      <c r="AJ75" s="546"/>
    </row>
  </sheetData>
  <autoFilter ref="B3:O65" xr:uid="{00000000-0001-0000-0500-000000000000}">
    <filterColumn colId="8" showButton="0"/>
    <filterColumn colId="9" showButton="0"/>
    <filterColumn colId="10" showButton="0"/>
  </autoFilter>
  <mergeCells count="645">
    <mergeCell ref="B1:AI1"/>
    <mergeCell ref="B3:B4"/>
    <mergeCell ref="C3:C4"/>
    <mergeCell ref="D3:D4"/>
    <mergeCell ref="E3:E4"/>
    <mergeCell ref="F3:F4"/>
    <mergeCell ref="G3:G4"/>
    <mergeCell ref="H3:H4"/>
    <mergeCell ref="I3:I4"/>
    <mergeCell ref="J3:M3"/>
    <mergeCell ref="AJ3:AJ4"/>
    <mergeCell ref="B6:B25"/>
    <mergeCell ref="C6:C25"/>
    <mergeCell ref="D6:D25"/>
    <mergeCell ref="E6:E25"/>
    <mergeCell ref="F6:F9"/>
    <mergeCell ref="G6:G25"/>
    <mergeCell ref="T3:T4"/>
    <mergeCell ref="U3:U4"/>
    <mergeCell ref="V3:AA3"/>
    <mergeCell ref="AB3:AB4"/>
    <mergeCell ref="AC3:AC4"/>
    <mergeCell ref="AD3:AF3"/>
    <mergeCell ref="N3:N4"/>
    <mergeCell ref="O3:O4"/>
    <mergeCell ref="P3:P4"/>
    <mergeCell ref="Q3:Q4"/>
    <mergeCell ref="R3:R4"/>
    <mergeCell ref="S3:S4"/>
    <mergeCell ref="H6:H9"/>
    <mergeCell ref="I6:I9"/>
    <mergeCell ref="N6:N9"/>
    <mergeCell ref="O6:O9"/>
    <mergeCell ref="P6:P9"/>
    <mergeCell ref="Q6:Q9"/>
    <mergeCell ref="AG3:AG4"/>
    <mergeCell ref="AH3:AH4"/>
    <mergeCell ref="AI3:AI4"/>
    <mergeCell ref="AA6:AA9"/>
    <mergeCell ref="AB6:AB9"/>
    <mergeCell ref="AC6:AC9"/>
    <mergeCell ref="R6:R9"/>
    <mergeCell ref="S6:S9"/>
    <mergeCell ref="T6:T25"/>
    <mergeCell ref="U6:U9"/>
    <mergeCell ref="V6:V9"/>
    <mergeCell ref="W6:W9"/>
    <mergeCell ref="U10:U13"/>
    <mergeCell ref="V10:V13"/>
    <mergeCell ref="W10:W13"/>
    <mergeCell ref="AC10:AC13"/>
    <mergeCell ref="AJ6:AJ25"/>
    <mergeCell ref="F10:F13"/>
    <mergeCell ref="H10:H13"/>
    <mergeCell ref="I10:I13"/>
    <mergeCell ref="N10:N13"/>
    <mergeCell ref="O10:O13"/>
    <mergeCell ref="P10:P13"/>
    <mergeCell ref="Q10:Q13"/>
    <mergeCell ref="R10:R13"/>
    <mergeCell ref="S10:S13"/>
    <mergeCell ref="AD6:AD9"/>
    <mergeCell ref="AE6:AE9"/>
    <mergeCell ref="AF6:AF9"/>
    <mergeCell ref="AG6:AG9"/>
    <mergeCell ref="AH6:AH25"/>
    <mergeCell ref="AI6:AI25"/>
    <mergeCell ref="AD10:AD13"/>
    <mergeCell ref="AE10:AE13"/>
    <mergeCell ref="AF10:AF13"/>
    <mergeCell ref="AG10:AG13"/>
    <mergeCell ref="X6:X9"/>
    <mergeCell ref="Y6:Y9"/>
    <mergeCell ref="Z6:Z9"/>
    <mergeCell ref="I14:I17"/>
    <mergeCell ref="N14:N17"/>
    <mergeCell ref="O14:O17"/>
    <mergeCell ref="P14:P17"/>
    <mergeCell ref="X10:X13"/>
    <mergeCell ref="Y10:Y13"/>
    <mergeCell ref="Z10:Z13"/>
    <mergeCell ref="AA10:AA13"/>
    <mergeCell ref="AB10:AB13"/>
    <mergeCell ref="AD14:AD17"/>
    <mergeCell ref="AE14:AE17"/>
    <mergeCell ref="AF14:AF17"/>
    <mergeCell ref="AG14:AG17"/>
    <mergeCell ref="F18:F21"/>
    <mergeCell ref="H18:H21"/>
    <mergeCell ref="I18:I21"/>
    <mergeCell ref="N18:N21"/>
    <mergeCell ref="O18:O21"/>
    <mergeCell ref="P18:P21"/>
    <mergeCell ref="X14:X17"/>
    <mergeCell ref="Y14:Y17"/>
    <mergeCell ref="Z14:Z17"/>
    <mergeCell ref="AA14:AA17"/>
    <mergeCell ref="AB14:AB17"/>
    <mergeCell ref="AC14:AC17"/>
    <mergeCell ref="Q14:Q17"/>
    <mergeCell ref="R14:R17"/>
    <mergeCell ref="S14:S17"/>
    <mergeCell ref="U14:U17"/>
    <mergeCell ref="V14:V17"/>
    <mergeCell ref="W14:W17"/>
    <mergeCell ref="F14:F17"/>
    <mergeCell ref="H14:H17"/>
    <mergeCell ref="AD18:AD21"/>
    <mergeCell ref="AE18:AE21"/>
    <mergeCell ref="AF18:AF21"/>
    <mergeCell ref="AG18:AG21"/>
    <mergeCell ref="F22:F25"/>
    <mergeCell ref="H22:H25"/>
    <mergeCell ref="I22:I25"/>
    <mergeCell ref="N22:N25"/>
    <mergeCell ref="O22:O25"/>
    <mergeCell ref="P22:P25"/>
    <mergeCell ref="X18:X21"/>
    <mergeCell ref="Y18:Y21"/>
    <mergeCell ref="Z18:Z21"/>
    <mergeCell ref="AA18:AA21"/>
    <mergeCell ref="AB18:AB21"/>
    <mergeCell ref="AC18:AC21"/>
    <mergeCell ref="Q18:Q21"/>
    <mergeCell ref="R18:R21"/>
    <mergeCell ref="S18:S21"/>
    <mergeCell ref="U18:U21"/>
    <mergeCell ref="V18:V21"/>
    <mergeCell ref="W18:W21"/>
    <mergeCell ref="AD22:AD25"/>
    <mergeCell ref="AE22:AE25"/>
    <mergeCell ref="AF22:AF25"/>
    <mergeCell ref="AG22:AG25"/>
    <mergeCell ref="B26:B29"/>
    <mergeCell ref="C26:C29"/>
    <mergeCell ref="D26:D29"/>
    <mergeCell ref="E26:E29"/>
    <mergeCell ref="F26:F29"/>
    <mergeCell ref="G26:G29"/>
    <mergeCell ref="X22:X25"/>
    <mergeCell ref="Y22:Y25"/>
    <mergeCell ref="Z22:Z25"/>
    <mergeCell ref="AA22:AA25"/>
    <mergeCell ref="AB22:AB25"/>
    <mergeCell ref="AC22:AC25"/>
    <mergeCell ref="Q22:Q25"/>
    <mergeCell ref="R22:R25"/>
    <mergeCell ref="S22:S25"/>
    <mergeCell ref="U22:U25"/>
    <mergeCell ref="V22:V25"/>
    <mergeCell ref="W22:W25"/>
    <mergeCell ref="U26:U29"/>
    <mergeCell ref="V26:V29"/>
    <mergeCell ref="W26:W29"/>
    <mergeCell ref="H26:H29"/>
    <mergeCell ref="I26:I29"/>
    <mergeCell ref="N26:N29"/>
    <mergeCell ref="O26:O29"/>
    <mergeCell ref="P26:P29"/>
    <mergeCell ref="Q26:Q29"/>
    <mergeCell ref="Q30:Q31"/>
    <mergeCell ref="R30:R31"/>
    <mergeCell ref="S30:S31"/>
    <mergeCell ref="T30:T39"/>
    <mergeCell ref="O32:O33"/>
    <mergeCell ref="P32:P33"/>
    <mergeCell ref="Q32:Q33"/>
    <mergeCell ref="R32:R33"/>
    <mergeCell ref="AJ26:AJ29"/>
    <mergeCell ref="AD26:AD29"/>
    <mergeCell ref="AE26:AE29"/>
    <mergeCell ref="AF26:AF29"/>
    <mergeCell ref="AG26:AG29"/>
    <mergeCell ref="AH26:AH29"/>
    <mergeCell ref="AI26:AI29"/>
    <mergeCell ref="X26:X29"/>
    <mergeCell ref="Y26:Y29"/>
    <mergeCell ref="Z26:Z29"/>
    <mergeCell ref="AA26:AA29"/>
    <mergeCell ref="AB26:AB29"/>
    <mergeCell ref="AC26:AC29"/>
    <mergeCell ref="R26:R29"/>
    <mergeCell ref="S26:S29"/>
    <mergeCell ref="T26:T29"/>
    <mergeCell ref="AG30:AG31"/>
    <mergeCell ref="AH30:AH39"/>
    <mergeCell ref="AI30:AI39"/>
    <mergeCell ref="AJ30:AJ39"/>
    <mergeCell ref="E32:E33"/>
    <mergeCell ref="F32:F33"/>
    <mergeCell ref="G32:G33"/>
    <mergeCell ref="H32:H33"/>
    <mergeCell ref="I32:I33"/>
    <mergeCell ref="N32:N33"/>
    <mergeCell ref="AA30:AA31"/>
    <mergeCell ref="AB30:AB31"/>
    <mergeCell ref="AC30:AC31"/>
    <mergeCell ref="AD30:AD31"/>
    <mergeCell ref="AE30:AE31"/>
    <mergeCell ref="AF30:AF31"/>
    <mergeCell ref="U30:U31"/>
    <mergeCell ref="V30:V31"/>
    <mergeCell ref="W30:W31"/>
    <mergeCell ref="X30:X31"/>
    <mergeCell ref="Y30:Y31"/>
    <mergeCell ref="Z30:Z31"/>
    <mergeCell ref="O30:O31"/>
    <mergeCell ref="P30:P31"/>
    <mergeCell ref="AF32:AF33"/>
    <mergeCell ref="AG32:AG33"/>
    <mergeCell ref="E34:E37"/>
    <mergeCell ref="F34:F37"/>
    <mergeCell ref="G34:G37"/>
    <mergeCell ref="H34:H37"/>
    <mergeCell ref="I34:I37"/>
    <mergeCell ref="N34:N37"/>
    <mergeCell ref="O34:O37"/>
    <mergeCell ref="P34:P37"/>
    <mergeCell ref="Z32:Z33"/>
    <mergeCell ref="AA32:AA33"/>
    <mergeCell ref="AB32:AB33"/>
    <mergeCell ref="AC32:AC33"/>
    <mergeCell ref="AD32:AD33"/>
    <mergeCell ref="AE32:AE33"/>
    <mergeCell ref="S32:S33"/>
    <mergeCell ref="U32:U33"/>
    <mergeCell ref="V32:V33"/>
    <mergeCell ref="W32:W33"/>
    <mergeCell ref="X32:X33"/>
    <mergeCell ref="Y32:Y33"/>
    <mergeCell ref="AD34:AD37"/>
    <mergeCell ref="AE34:AE37"/>
    <mergeCell ref="AF34:AF37"/>
    <mergeCell ref="AG34:AG37"/>
    <mergeCell ref="E38:E39"/>
    <mergeCell ref="F38:F39"/>
    <mergeCell ref="G38:G39"/>
    <mergeCell ref="H38:H39"/>
    <mergeCell ref="I38:I39"/>
    <mergeCell ref="N38:N39"/>
    <mergeCell ref="X34:X37"/>
    <mergeCell ref="Y34:Y37"/>
    <mergeCell ref="Z34:Z37"/>
    <mergeCell ref="AA34:AA37"/>
    <mergeCell ref="AB34:AB37"/>
    <mergeCell ref="AC34:AC37"/>
    <mergeCell ref="Q34:Q37"/>
    <mergeCell ref="R34:R37"/>
    <mergeCell ref="S34:S37"/>
    <mergeCell ref="U34:U37"/>
    <mergeCell ref="V34:V37"/>
    <mergeCell ref="W34:W37"/>
    <mergeCell ref="AE38:AE39"/>
    <mergeCell ref="AF38:AF39"/>
    <mergeCell ref="AG38:AG39"/>
    <mergeCell ref="V38:V39"/>
    <mergeCell ref="W38:W39"/>
    <mergeCell ref="X38:X39"/>
    <mergeCell ref="Y38:Y39"/>
    <mergeCell ref="Z38:Z39"/>
    <mergeCell ref="AA38:AA39"/>
    <mergeCell ref="B40:B41"/>
    <mergeCell ref="C40:C41"/>
    <mergeCell ref="D40:D41"/>
    <mergeCell ref="E40:E41"/>
    <mergeCell ref="F40:F41"/>
    <mergeCell ref="G40:G41"/>
    <mergeCell ref="AB38:AB39"/>
    <mergeCell ref="AC38:AC39"/>
    <mergeCell ref="AD38:AD39"/>
    <mergeCell ref="O38:O39"/>
    <mergeCell ref="P38:P39"/>
    <mergeCell ref="Q38:Q39"/>
    <mergeCell ref="R38:R39"/>
    <mergeCell ref="S38:S39"/>
    <mergeCell ref="U38:U39"/>
    <mergeCell ref="B30:B39"/>
    <mergeCell ref="C30:C39"/>
    <mergeCell ref="D30:D39"/>
    <mergeCell ref="E30:E31"/>
    <mergeCell ref="F30:F31"/>
    <mergeCell ref="G30:G31"/>
    <mergeCell ref="H30:H31"/>
    <mergeCell ref="I30:I31"/>
    <mergeCell ref="N30:N31"/>
    <mergeCell ref="AB40:AB41"/>
    <mergeCell ref="AC40:AC41"/>
    <mergeCell ref="R40:R41"/>
    <mergeCell ref="S40:S41"/>
    <mergeCell ref="T40:T41"/>
    <mergeCell ref="U40:U41"/>
    <mergeCell ref="V40:V41"/>
    <mergeCell ref="W40:W41"/>
    <mergeCell ref="H40:H41"/>
    <mergeCell ref="I40:I41"/>
    <mergeCell ref="N40:N41"/>
    <mergeCell ref="O40:O41"/>
    <mergeCell ref="P40:P41"/>
    <mergeCell ref="Q40:Q41"/>
    <mergeCell ref="Q42:Q45"/>
    <mergeCell ref="R42:R45"/>
    <mergeCell ref="S42:S45"/>
    <mergeCell ref="T42:T45"/>
    <mergeCell ref="AJ40:AJ41"/>
    <mergeCell ref="B42:B45"/>
    <mergeCell ref="C42:C45"/>
    <mergeCell ref="D42:D45"/>
    <mergeCell ref="E42:E45"/>
    <mergeCell ref="F42:F45"/>
    <mergeCell ref="G42:G45"/>
    <mergeCell ref="H42:H45"/>
    <mergeCell ref="I42:I45"/>
    <mergeCell ref="N42:N45"/>
    <mergeCell ref="AD40:AD41"/>
    <mergeCell ref="AE40:AE41"/>
    <mergeCell ref="AF40:AF41"/>
    <mergeCell ref="AG40:AG41"/>
    <mergeCell ref="AH40:AH41"/>
    <mergeCell ref="AI40:AI41"/>
    <mergeCell ref="X40:X41"/>
    <mergeCell ref="Y40:Y41"/>
    <mergeCell ref="Z40:Z41"/>
    <mergeCell ref="AA40:AA41"/>
    <mergeCell ref="AG42:AG45"/>
    <mergeCell ref="AH42:AH45"/>
    <mergeCell ref="AI42:AI45"/>
    <mergeCell ref="AJ42:AJ45"/>
    <mergeCell ref="A46:A49"/>
    <mergeCell ref="B46:B49"/>
    <mergeCell ref="C46:C49"/>
    <mergeCell ref="D46:D49"/>
    <mergeCell ref="E46:E49"/>
    <mergeCell ref="F46:F49"/>
    <mergeCell ref="AA42:AA45"/>
    <mergeCell ref="AB42:AB45"/>
    <mergeCell ref="AC42:AC45"/>
    <mergeCell ref="AD42:AD45"/>
    <mergeCell ref="AE42:AE45"/>
    <mergeCell ref="AF42:AF45"/>
    <mergeCell ref="U42:U45"/>
    <mergeCell ref="V42:V45"/>
    <mergeCell ref="W42:W45"/>
    <mergeCell ref="X42:X45"/>
    <mergeCell ref="Y42:Y45"/>
    <mergeCell ref="Z42:Z45"/>
    <mergeCell ref="O42:O45"/>
    <mergeCell ref="P42:P45"/>
    <mergeCell ref="AA46:AA49"/>
    <mergeCell ref="AB46:AB49"/>
    <mergeCell ref="Q46:Q49"/>
    <mergeCell ref="R46:R49"/>
    <mergeCell ref="S46:S49"/>
    <mergeCell ref="T46:T49"/>
    <mergeCell ref="U46:U49"/>
    <mergeCell ref="V46:V49"/>
    <mergeCell ref="G46:G49"/>
    <mergeCell ref="H46:H49"/>
    <mergeCell ref="I46:I49"/>
    <mergeCell ref="N46:N49"/>
    <mergeCell ref="O46:O49"/>
    <mergeCell ref="P46:P49"/>
    <mergeCell ref="P50:P53"/>
    <mergeCell ref="Q50:Q53"/>
    <mergeCell ref="R50:R53"/>
    <mergeCell ref="S50:S53"/>
    <mergeCell ref="AI46:AI49"/>
    <mergeCell ref="AJ46:AJ49"/>
    <mergeCell ref="B50:B53"/>
    <mergeCell ref="C50:C53"/>
    <mergeCell ref="D50:D53"/>
    <mergeCell ref="E50:E53"/>
    <mergeCell ref="F50:F53"/>
    <mergeCell ref="G50:G53"/>
    <mergeCell ref="H50:H53"/>
    <mergeCell ref="I50:I53"/>
    <mergeCell ref="AC46:AC49"/>
    <mergeCell ref="AD46:AD49"/>
    <mergeCell ref="AE46:AE49"/>
    <mergeCell ref="AF46:AF49"/>
    <mergeCell ref="AG46:AG49"/>
    <mergeCell ref="AH46:AH49"/>
    <mergeCell ref="W46:W49"/>
    <mergeCell ref="X46:X49"/>
    <mergeCell ref="Y46:Y49"/>
    <mergeCell ref="Z46:Z49"/>
    <mergeCell ref="AF50:AF53"/>
    <mergeCell ref="AG50:AG53"/>
    <mergeCell ref="AH50:AH53"/>
    <mergeCell ref="AI50:AI53"/>
    <mergeCell ref="AJ50:AJ53"/>
    <mergeCell ref="B54:B57"/>
    <mergeCell ref="C54:C57"/>
    <mergeCell ref="D54:D57"/>
    <mergeCell ref="E54:E57"/>
    <mergeCell ref="F54:F57"/>
    <mergeCell ref="Z50:Z53"/>
    <mergeCell ref="AA50:AA53"/>
    <mergeCell ref="AB50:AB53"/>
    <mergeCell ref="AC50:AC53"/>
    <mergeCell ref="AD50:AD53"/>
    <mergeCell ref="AE50:AE53"/>
    <mergeCell ref="T50:T53"/>
    <mergeCell ref="U50:U53"/>
    <mergeCell ref="V50:V53"/>
    <mergeCell ref="W50:W53"/>
    <mergeCell ref="X50:X53"/>
    <mergeCell ref="Y50:Y53"/>
    <mergeCell ref="N50:N53"/>
    <mergeCell ref="O50:O53"/>
    <mergeCell ref="AA54:AA57"/>
    <mergeCell ref="AB54:AB57"/>
    <mergeCell ref="Q54:Q57"/>
    <mergeCell ref="R54:R57"/>
    <mergeCell ref="S54:S57"/>
    <mergeCell ref="T54:T57"/>
    <mergeCell ref="U54:U57"/>
    <mergeCell ref="V54:V57"/>
    <mergeCell ref="G54:G57"/>
    <mergeCell ref="H54:H57"/>
    <mergeCell ref="I54:I57"/>
    <mergeCell ref="N54:N57"/>
    <mergeCell ref="O54:O57"/>
    <mergeCell ref="P54:P57"/>
    <mergeCell ref="P58:P61"/>
    <mergeCell ref="Q58:Q61"/>
    <mergeCell ref="R58:R61"/>
    <mergeCell ref="S58:S61"/>
    <mergeCell ref="AI54:AI57"/>
    <mergeCell ref="AJ54:AJ57"/>
    <mergeCell ref="B58:B61"/>
    <mergeCell ref="C58:C61"/>
    <mergeCell ref="D58:D61"/>
    <mergeCell ref="E58:E61"/>
    <mergeCell ref="F58:F61"/>
    <mergeCell ref="G58:G61"/>
    <mergeCell ref="H58:H61"/>
    <mergeCell ref="I58:I61"/>
    <mergeCell ref="AC54:AC57"/>
    <mergeCell ref="AD54:AD57"/>
    <mergeCell ref="AE54:AE57"/>
    <mergeCell ref="AF54:AF57"/>
    <mergeCell ref="AG54:AG57"/>
    <mergeCell ref="AH54:AH57"/>
    <mergeCell ref="W54:W57"/>
    <mergeCell ref="X54:X57"/>
    <mergeCell ref="Y54:Y57"/>
    <mergeCell ref="Z54:Z57"/>
    <mergeCell ref="AF58:AF61"/>
    <mergeCell ref="AG58:AG61"/>
    <mergeCell ref="AH58:AH61"/>
    <mergeCell ref="AI58:AI61"/>
    <mergeCell ref="AJ58:AJ61"/>
    <mergeCell ref="B62:B63"/>
    <mergeCell ref="C62:C63"/>
    <mergeCell ref="D62:D63"/>
    <mergeCell ref="E62:E63"/>
    <mergeCell ref="F62:F63"/>
    <mergeCell ref="Z58:Z61"/>
    <mergeCell ref="AA58:AA61"/>
    <mergeCell ref="AB58:AB61"/>
    <mergeCell ref="AC58:AC61"/>
    <mergeCell ref="AD58:AD61"/>
    <mergeCell ref="AE58:AE61"/>
    <mergeCell ref="T58:T61"/>
    <mergeCell ref="U58:U61"/>
    <mergeCell ref="V58:V61"/>
    <mergeCell ref="W58:W61"/>
    <mergeCell ref="X58:X61"/>
    <mergeCell ref="Y58:Y61"/>
    <mergeCell ref="N58:N61"/>
    <mergeCell ref="O58:O61"/>
    <mergeCell ref="S62:S63"/>
    <mergeCell ref="T62:T63"/>
    <mergeCell ref="U62:U63"/>
    <mergeCell ref="V62:V63"/>
    <mergeCell ref="G62:G63"/>
    <mergeCell ref="H62:H63"/>
    <mergeCell ref="I62:I63"/>
    <mergeCell ref="N62:N63"/>
    <mergeCell ref="O62:O63"/>
    <mergeCell ref="P62:P63"/>
    <mergeCell ref="AI62:AI63"/>
    <mergeCell ref="AJ62:AJ63"/>
    <mergeCell ref="B64:B65"/>
    <mergeCell ref="C64:C65"/>
    <mergeCell ref="D64:D65"/>
    <mergeCell ref="E64:E65"/>
    <mergeCell ref="F64:F65"/>
    <mergeCell ref="G64:G65"/>
    <mergeCell ref="H64:H65"/>
    <mergeCell ref="I64:I65"/>
    <mergeCell ref="AC62:AC63"/>
    <mergeCell ref="AD62:AD63"/>
    <mergeCell ref="AE62:AE63"/>
    <mergeCell ref="AF62:AF63"/>
    <mergeCell ref="AG62:AG63"/>
    <mergeCell ref="AH62:AH63"/>
    <mergeCell ref="W62:W63"/>
    <mergeCell ref="X62:X63"/>
    <mergeCell ref="Y62:Y63"/>
    <mergeCell ref="Z62:Z63"/>
    <mergeCell ref="AA62:AA63"/>
    <mergeCell ref="AB62:AB63"/>
    <mergeCell ref="Q62:Q63"/>
    <mergeCell ref="R62:R63"/>
    <mergeCell ref="AI64:AI65"/>
    <mergeCell ref="AJ64:AJ65"/>
    <mergeCell ref="B66:B67"/>
    <mergeCell ref="C66:C67"/>
    <mergeCell ref="D66:D67"/>
    <mergeCell ref="E66:E67"/>
    <mergeCell ref="F66:F67"/>
    <mergeCell ref="Z64:Z65"/>
    <mergeCell ref="AA64:AA65"/>
    <mergeCell ref="AB64:AB65"/>
    <mergeCell ref="AC64:AC65"/>
    <mergeCell ref="AD64:AD65"/>
    <mergeCell ref="AE64:AE65"/>
    <mergeCell ref="T64:T65"/>
    <mergeCell ref="U64:U65"/>
    <mergeCell ref="V64:V65"/>
    <mergeCell ref="W64:W65"/>
    <mergeCell ref="X64:X65"/>
    <mergeCell ref="Y64:Y65"/>
    <mergeCell ref="N64:N65"/>
    <mergeCell ref="O64:O65"/>
    <mergeCell ref="P64:P65"/>
    <mergeCell ref="Q64:Q65"/>
    <mergeCell ref="R64:R65"/>
    <mergeCell ref="G66:G67"/>
    <mergeCell ref="H66:H67"/>
    <mergeCell ref="I66:I67"/>
    <mergeCell ref="N66:N67"/>
    <mergeCell ref="O66:O67"/>
    <mergeCell ref="P66:P67"/>
    <mergeCell ref="AF64:AF65"/>
    <mergeCell ref="AG64:AG65"/>
    <mergeCell ref="AH64:AH65"/>
    <mergeCell ref="S64:S65"/>
    <mergeCell ref="Y66:Y67"/>
    <mergeCell ref="Z66:Z67"/>
    <mergeCell ref="AA66:AA67"/>
    <mergeCell ref="AB66:AB67"/>
    <mergeCell ref="Q66:Q67"/>
    <mergeCell ref="R66:R67"/>
    <mergeCell ref="S66:S67"/>
    <mergeCell ref="T66:T67"/>
    <mergeCell ref="U66:U67"/>
    <mergeCell ref="V66:V67"/>
    <mergeCell ref="N68:N69"/>
    <mergeCell ref="O68:O69"/>
    <mergeCell ref="P68:P69"/>
    <mergeCell ref="Q68:Q69"/>
    <mergeCell ref="R68:R69"/>
    <mergeCell ref="S68:S69"/>
    <mergeCell ref="AI66:AI67"/>
    <mergeCell ref="AJ66:AJ67"/>
    <mergeCell ref="B68:B73"/>
    <mergeCell ref="C68:C73"/>
    <mergeCell ref="D68:D73"/>
    <mergeCell ref="E68:E69"/>
    <mergeCell ref="F68:F69"/>
    <mergeCell ref="G68:G69"/>
    <mergeCell ref="H68:H69"/>
    <mergeCell ref="I68:I69"/>
    <mergeCell ref="AC66:AC67"/>
    <mergeCell ref="AD66:AD67"/>
    <mergeCell ref="AE66:AE67"/>
    <mergeCell ref="AF66:AF67"/>
    <mergeCell ref="AG66:AG67"/>
    <mergeCell ref="AH66:AH67"/>
    <mergeCell ref="W66:W67"/>
    <mergeCell ref="X66:X67"/>
    <mergeCell ref="AF68:AF69"/>
    <mergeCell ref="AG68:AG69"/>
    <mergeCell ref="AH68:AH73"/>
    <mergeCell ref="AI68:AI73"/>
    <mergeCell ref="AJ68:AJ73"/>
    <mergeCell ref="E70:E73"/>
    <mergeCell ref="F70:F73"/>
    <mergeCell ref="G70:G73"/>
    <mergeCell ref="H70:H73"/>
    <mergeCell ref="I70:I73"/>
    <mergeCell ref="Z68:Z69"/>
    <mergeCell ref="AA68:AA69"/>
    <mergeCell ref="AB68:AB69"/>
    <mergeCell ref="AC68:AC69"/>
    <mergeCell ref="AD68:AD69"/>
    <mergeCell ref="AE68:AE69"/>
    <mergeCell ref="T68:T73"/>
    <mergeCell ref="U68:U69"/>
    <mergeCell ref="V68:V69"/>
    <mergeCell ref="W68:W69"/>
    <mergeCell ref="X68:X69"/>
    <mergeCell ref="Y68:Y69"/>
    <mergeCell ref="U70:U73"/>
    <mergeCell ref="V70:V73"/>
    <mergeCell ref="AE70:AE73"/>
    <mergeCell ref="AF70:AF73"/>
    <mergeCell ref="AG70:AG73"/>
    <mergeCell ref="B74:B75"/>
    <mergeCell ref="C74:C75"/>
    <mergeCell ref="D74:D75"/>
    <mergeCell ref="E74:E75"/>
    <mergeCell ref="F74:F75"/>
    <mergeCell ref="G74:G75"/>
    <mergeCell ref="H74:H75"/>
    <mergeCell ref="Y70:Y73"/>
    <mergeCell ref="Z70:Z73"/>
    <mergeCell ref="AA70:AA73"/>
    <mergeCell ref="AB70:AB73"/>
    <mergeCell ref="AC70:AC73"/>
    <mergeCell ref="AD70:AD73"/>
    <mergeCell ref="N70:N73"/>
    <mergeCell ref="O70:O73"/>
    <mergeCell ref="P70:P73"/>
    <mergeCell ref="Q70:Q73"/>
    <mergeCell ref="R70:R73"/>
    <mergeCell ref="S70:S73"/>
    <mergeCell ref="W70:W73"/>
    <mergeCell ref="X70:X73"/>
    <mergeCell ref="S74:S75"/>
    <mergeCell ref="T74:T75"/>
    <mergeCell ref="U74:U75"/>
    <mergeCell ref="V74:V75"/>
    <mergeCell ref="W74:W75"/>
    <mergeCell ref="X74:X75"/>
    <mergeCell ref="I74:I75"/>
    <mergeCell ref="N74:N75"/>
    <mergeCell ref="O74:O75"/>
    <mergeCell ref="P74:P75"/>
    <mergeCell ref="Q74:Q75"/>
    <mergeCell ref="R74:R75"/>
    <mergeCell ref="AE74:AE75"/>
    <mergeCell ref="AF74:AF75"/>
    <mergeCell ref="AG74:AG75"/>
    <mergeCell ref="AH74:AH75"/>
    <mergeCell ref="AI74:AI75"/>
    <mergeCell ref="AJ74:AJ75"/>
    <mergeCell ref="Y74:Y75"/>
    <mergeCell ref="Z74:Z75"/>
    <mergeCell ref="AA74:AA75"/>
    <mergeCell ref="AB74:AB75"/>
    <mergeCell ref="AC74:AC75"/>
    <mergeCell ref="AD74:AD75"/>
  </mergeCell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J14"/>
  <sheetViews>
    <sheetView workbookViewId="0"/>
  </sheetViews>
  <sheetFormatPr defaultRowHeight="15" x14ac:dyDescent="0.25"/>
  <cols>
    <col min="1" max="1" width="5" customWidth="1"/>
    <col min="2" max="2" width="21" customWidth="1"/>
    <col min="3" max="3" width="17.7109375" customWidth="1"/>
    <col min="4" max="5" width="13.7109375" customWidth="1"/>
    <col min="6" max="6" width="18.28515625" customWidth="1"/>
    <col min="7" max="7" width="50.28515625" customWidth="1"/>
    <col min="8" max="8" width="14.7109375" customWidth="1"/>
    <col min="9" max="9" width="13.7109375" customWidth="1"/>
    <col min="10" max="10" width="12.7109375" customWidth="1"/>
    <col min="11" max="14" width="10.5703125" customWidth="1"/>
    <col min="15" max="16" width="15.7109375" customWidth="1"/>
    <col min="17" max="17" width="18.5703125" customWidth="1"/>
    <col min="18" max="18" width="15.7109375" customWidth="1"/>
    <col min="19" max="21" width="14" customWidth="1"/>
    <col min="22" max="22" width="10" customWidth="1"/>
    <col min="23" max="23" width="11.28515625" customWidth="1"/>
    <col min="24" max="24" width="10" customWidth="1"/>
    <col min="25" max="25" width="11.7109375" customWidth="1"/>
    <col min="26" max="27" width="12.28515625" customWidth="1"/>
    <col min="28" max="29" width="11.28515625" customWidth="1"/>
    <col min="30" max="30" width="12.28515625" customWidth="1"/>
    <col min="31" max="33" width="11.28515625" customWidth="1"/>
    <col min="34" max="34" width="24.28515625" customWidth="1"/>
    <col min="35" max="35" width="19.42578125" customWidth="1"/>
    <col min="36" max="36" width="10.42578125" customWidth="1"/>
  </cols>
  <sheetData>
    <row r="1" spans="1:36" x14ac:dyDescent="0.25">
      <c r="A1" s="1"/>
      <c r="B1" s="243" t="s">
        <v>40</v>
      </c>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1"/>
    </row>
    <row r="2" spans="1:36" x14ac:dyDescent="0.25">
      <c r="A2" s="1"/>
      <c r="B2" s="1"/>
      <c r="C2" s="1"/>
      <c r="D2" s="1"/>
      <c r="E2" s="1"/>
      <c r="F2" s="1"/>
      <c r="G2" s="1"/>
      <c r="H2" s="1"/>
      <c r="I2" s="1"/>
      <c r="J2" s="1"/>
      <c r="K2" s="1"/>
      <c r="L2" s="1"/>
      <c r="M2" s="1"/>
      <c r="N2" s="1"/>
      <c r="O2" s="1"/>
      <c r="P2" s="1"/>
      <c r="Q2" s="1"/>
      <c r="R2" s="1"/>
      <c r="S2" s="1"/>
      <c r="T2" s="1"/>
      <c r="U2" s="1"/>
      <c r="V2" s="1"/>
      <c r="W2" s="1"/>
      <c r="X2" s="1"/>
      <c r="Y2" s="1"/>
      <c r="Z2" s="1"/>
      <c r="AA2" s="1"/>
      <c r="AB2" s="1"/>
      <c r="AC2" s="1"/>
      <c r="AD2" s="1"/>
      <c r="AE2" s="1"/>
      <c r="AF2" s="1"/>
      <c r="AG2" s="1"/>
      <c r="AH2" s="1"/>
      <c r="AI2" s="1"/>
      <c r="AJ2" s="1"/>
    </row>
    <row r="3" spans="1:36" x14ac:dyDescent="0.25">
      <c r="A3" s="1"/>
      <c r="B3" s="245" t="s">
        <v>0</v>
      </c>
      <c r="C3" s="245" t="s">
        <v>1</v>
      </c>
      <c r="D3" s="245" t="s">
        <v>28</v>
      </c>
      <c r="E3" s="245" t="s">
        <v>29</v>
      </c>
      <c r="F3" s="245" t="s">
        <v>30</v>
      </c>
      <c r="G3" s="245" t="s">
        <v>3</v>
      </c>
      <c r="H3" s="245" t="s">
        <v>4</v>
      </c>
      <c r="I3" s="245" t="s">
        <v>5</v>
      </c>
      <c r="J3" s="252" t="s">
        <v>6</v>
      </c>
      <c r="K3" s="252"/>
      <c r="L3" s="252"/>
      <c r="M3" s="252"/>
      <c r="N3" s="253" t="s">
        <v>47</v>
      </c>
      <c r="O3" s="245" t="s">
        <v>31</v>
      </c>
      <c r="P3" s="246" t="s">
        <v>42</v>
      </c>
      <c r="Q3" s="246" t="s">
        <v>32</v>
      </c>
      <c r="R3" s="246" t="s">
        <v>37</v>
      </c>
      <c r="S3" s="246" t="s">
        <v>33</v>
      </c>
      <c r="T3" s="245" t="s">
        <v>55</v>
      </c>
      <c r="U3" s="245" t="s">
        <v>57</v>
      </c>
      <c r="V3" s="252" t="s">
        <v>59</v>
      </c>
      <c r="W3" s="252"/>
      <c r="X3" s="252"/>
      <c r="Y3" s="252"/>
      <c r="Z3" s="252"/>
      <c r="AA3" s="252"/>
      <c r="AB3" s="245" t="s">
        <v>69</v>
      </c>
      <c r="AC3" s="281" t="s">
        <v>75</v>
      </c>
      <c r="AD3" s="283" t="s">
        <v>77</v>
      </c>
      <c r="AE3" s="284"/>
      <c r="AF3" s="285"/>
      <c r="AG3" s="253" t="s">
        <v>27</v>
      </c>
      <c r="AH3" s="253" t="s">
        <v>36</v>
      </c>
      <c r="AI3" s="245" t="s">
        <v>34</v>
      </c>
      <c r="AJ3" s="253" t="s">
        <v>35</v>
      </c>
    </row>
    <row r="4" spans="1:36" ht="127.5" x14ac:dyDescent="0.25">
      <c r="A4" s="1"/>
      <c r="B4" s="245"/>
      <c r="C4" s="245"/>
      <c r="D4" s="245"/>
      <c r="E4" s="245"/>
      <c r="F4" s="245"/>
      <c r="G4" s="245"/>
      <c r="H4" s="245"/>
      <c r="I4" s="245"/>
      <c r="J4" s="3" t="s">
        <v>7</v>
      </c>
      <c r="K4" s="3" t="s">
        <v>8</v>
      </c>
      <c r="L4" s="3" t="s">
        <v>9</v>
      </c>
      <c r="M4" s="11" t="s">
        <v>10</v>
      </c>
      <c r="N4" s="254"/>
      <c r="O4" s="245"/>
      <c r="P4" s="246"/>
      <c r="Q4" s="246"/>
      <c r="R4" s="246"/>
      <c r="S4" s="246"/>
      <c r="T4" s="245"/>
      <c r="U4" s="245"/>
      <c r="V4" s="3" t="s">
        <v>61</v>
      </c>
      <c r="W4" s="3" t="s">
        <v>62</v>
      </c>
      <c r="X4" s="3" t="s">
        <v>15</v>
      </c>
      <c r="Y4" s="3" t="s">
        <v>63</v>
      </c>
      <c r="Z4" s="3" t="s">
        <v>60</v>
      </c>
      <c r="AA4" s="3" t="s">
        <v>25</v>
      </c>
      <c r="AB4" s="245"/>
      <c r="AC4" s="282"/>
      <c r="AD4" s="3" t="s">
        <v>16</v>
      </c>
      <c r="AE4" s="3" t="s">
        <v>17</v>
      </c>
      <c r="AF4" s="3" t="s">
        <v>26</v>
      </c>
      <c r="AG4" s="254"/>
      <c r="AH4" s="254"/>
      <c r="AI4" s="245"/>
      <c r="AJ4" s="254"/>
    </row>
    <row r="5" spans="1:36" x14ac:dyDescent="0.25">
      <c r="A5" s="1"/>
      <c r="B5" s="2">
        <v>1</v>
      </c>
      <c r="C5" s="2">
        <v>2</v>
      </c>
      <c r="D5" s="2">
        <v>3</v>
      </c>
      <c r="E5" s="2">
        <v>4</v>
      </c>
      <c r="F5" s="2">
        <v>5</v>
      </c>
      <c r="G5" s="2">
        <v>6</v>
      </c>
      <c r="H5" s="2">
        <v>7</v>
      </c>
      <c r="I5" s="2">
        <v>8</v>
      </c>
      <c r="J5" s="2">
        <v>9</v>
      </c>
      <c r="K5" s="2">
        <v>10</v>
      </c>
      <c r="L5" s="2">
        <v>11</v>
      </c>
      <c r="M5" s="2">
        <v>12</v>
      </c>
      <c r="N5" s="2">
        <v>13</v>
      </c>
      <c r="O5" s="2">
        <v>14</v>
      </c>
      <c r="P5" s="2">
        <v>15</v>
      </c>
      <c r="Q5" s="2">
        <v>16</v>
      </c>
      <c r="R5" s="2">
        <v>17</v>
      </c>
      <c r="S5" s="12">
        <v>18</v>
      </c>
      <c r="T5" s="2">
        <v>19</v>
      </c>
      <c r="U5" s="2">
        <v>20</v>
      </c>
      <c r="V5" s="2">
        <v>21</v>
      </c>
      <c r="W5" s="2">
        <v>22</v>
      </c>
      <c r="X5" s="2">
        <v>23</v>
      </c>
      <c r="Y5" s="2">
        <v>24</v>
      </c>
      <c r="Z5" s="2">
        <v>25</v>
      </c>
      <c r="AA5" s="2">
        <v>26</v>
      </c>
      <c r="AB5" s="2">
        <v>27</v>
      </c>
      <c r="AC5" s="2">
        <v>28</v>
      </c>
      <c r="AD5" s="2">
        <v>29</v>
      </c>
      <c r="AE5" s="2">
        <v>30</v>
      </c>
      <c r="AF5" s="2">
        <v>31</v>
      </c>
      <c r="AG5" s="2">
        <v>32</v>
      </c>
      <c r="AH5" s="2">
        <v>33</v>
      </c>
      <c r="AI5" s="2">
        <v>34</v>
      </c>
      <c r="AJ5" s="2">
        <v>35</v>
      </c>
    </row>
    <row r="6" spans="1:36" ht="360" x14ac:dyDescent="0.25">
      <c r="A6" s="1"/>
      <c r="B6" s="4" t="s">
        <v>49</v>
      </c>
      <c r="C6" s="4" t="s">
        <v>18</v>
      </c>
      <c r="D6" s="4" t="s">
        <v>50</v>
      </c>
      <c r="E6" s="4" t="s">
        <v>51</v>
      </c>
      <c r="F6" s="4" t="s">
        <v>2</v>
      </c>
      <c r="G6" s="4" t="s">
        <v>52</v>
      </c>
      <c r="H6" s="4" t="s">
        <v>19</v>
      </c>
      <c r="I6" s="4" t="s">
        <v>53</v>
      </c>
      <c r="J6" s="4" t="s">
        <v>12</v>
      </c>
      <c r="K6" s="4" t="s">
        <v>11</v>
      </c>
      <c r="L6" s="4" t="s">
        <v>13</v>
      </c>
      <c r="M6" s="4" t="s">
        <v>14</v>
      </c>
      <c r="N6" s="4" t="s">
        <v>48</v>
      </c>
      <c r="O6" s="4" t="s">
        <v>54</v>
      </c>
      <c r="P6" s="10" t="s">
        <v>43</v>
      </c>
      <c r="Q6" s="10" t="s">
        <v>44</v>
      </c>
      <c r="R6" s="10" t="s">
        <v>45</v>
      </c>
      <c r="S6" s="10" t="s">
        <v>46</v>
      </c>
      <c r="T6" s="4" t="s">
        <v>56</v>
      </c>
      <c r="U6" s="4" t="s">
        <v>58</v>
      </c>
      <c r="V6" s="4" t="s">
        <v>64</v>
      </c>
      <c r="W6" s="4" t="s">
        <v>65</v>
      </c>
      <c r="X6" s="4" t="s">
        <v>66</v>
      </c>
      <c r="Y6" s="4" t="s">
        <v>20</v>
      </c>
      <c r="Z6" s="4" t="s">
        <v>67</v>
      </c>
      <c r="AA6" s="13" t="s">
        <v>68</v>
      </c>
      <c r="AB6" s="4" t="s">
        <v>70</v>
      </c>
      <c r="AC6" s="10" t="s">
        <v>41</v>
      </c>
      <c r="AD6" s="10" t="s">
        <v>71</v>
      </c>
      <c r="AE6" s="10" t="s">
        <v>72</v>
      </c>
      <c r="AF6" s="10" t="s">
        <v>76</v>
      </c>
      <c r="AG6" s="10" t="s">
        <v>38</v>
      </c>
      <c r="AH6" s="4" t="s">
        <v>21</v>
      </c>
      <c r="AI6" s="4" t="s">
        <v>22</v>
      </c>
      <c r="AJ6" s="10" t="s">
        <v>39</v>
      </c>
    </row>
    <row r="7" spans="1:36" x14ac:dyDescent="0.25">
      <c r="A7" s="1"/>
      <c r="B7" s="4"/>
      <c r="C7" s="4"/>
      <c r="D7" s="4"/>
      <c r="E7" s="4"/>
      <c r="F7" s="4"/>
      <c r="G7" s="4"/>
      <c r="H7" s="4"/>
      <c r="I7" s="4"/>
      <c r="J7" s="4"/>
      <c r="K7" s="4"/>
      <c r="L7" s="4"/>
      <c r="M7" s="4"/>
      <c r="N7" s="4"/>
      <c r="O7" s="4"/>
      <c r="P7" s="5"/>
      <c r="Q7" s="5"/>
      <c r="R7" s="5"/>
      <c r="S7" s="5"/>
      <c r="T7" s="4"/>
      <c r="U7" s="4"/>
      <c r="V7" s="4"/>
      <c r="W7" s="6"/>
      <c r="X7" s="6"/>
      <c r="Y7" s="6"/>
      <c r="Z7" s="4"/>
      <c r="AA7" s="7"/>
      <c r="AB7" s="4"/>
      <c r="AC7" s="5"/>
      <c r="AD7" s="10"/>
      <c r="AE7" s="10"/>
      <c r="AF7" s="5"/>
      <c r="AG7" s="5"/>
      <c r="AH7" s="4"/>
      <c r="AI7" s="4"/>
      <c r="AJ7" s="5"/>
    </row>
    <row r="8" spans="1:36" x14ac:dyDescent="0.25">
      <c r="A8" s="1"/>
      <c r="B8" s="8" t="s">
        <v>23</v>
      </c>
      <c r="C8" s="9"/>
      <c r="D8" s="9"/>
      <c r="E8" s="1"/>
      <c r="F8" s="1"/>
      <c r="G8" s="1"/>
      <c r="H8" s="1"/>
      <c r="I8" s="1"/>
      <c r="J8" s="1"/>
      <c r="K8" s="1"/>
      <c r="L8" s="1"/>
      <c r="M8" s="1"/>
      <c r="N8" s="1"/>
      <c r="O8" s="1"/>
      <c r="P8" s="1"/>
      <c r="Q8" s="1"/>
      <c r="R8" s="1"/>
      <c r="S8" s="1"/>
      <c r="T8" s="1"/>
      <c r="U8" s="1"/>
      <c r="V8" s="1"/>
      <c r="W8" s="1"/>
      <c r="X8" s="1"/>
      <c r="Y8" s="1"/>
      <c r="Z8" s="1"/>
      <c r="AA8" s="1"/>
      <c r="AB8" s="1"/>
      <c r="AC8" s="1"/>
      <c r="AD8" s="1"/>
      <c r="AE8" s="1"/>
      <c r="AF8" s="1"/>
      <c r="AG8" s="1"/>
      <c r="AH8" s="1"/>
      <c r="AI8" s="1"/>
      <c r="AJ8" s="1"/>
    </row>
    <row r="9" spans="1:36" x14ac:dyDescent="0.25">
      <c r="A9" s="9"/>
      <c r="B9" s="14" t="s">
        <v>73</v>
      </c>
      <c r="C9" s="14"/>
      <c r="D9" s="14"/>
      <c r="E9" s="14"/>
      <c r="F9" s="14"/>
      <c r="G9" s="14"/>
      <c r="H9" s="14"/>
      <c r="I9" s="14"/>
      <c r="J9" s="9"/>
      <c r="K9" s="9"/>
      <c r="L9" s="9"/>
      <c r="M9" s="9"/>
      <c r="N9" s="9"/>
      <c r="O9" s="9"/>
      <c r="P9" s="9"/>
      <c r="Q9" s="9"/>
      <c r="R9" s="9"/>
      <c r="S9" s="9"/>
      <c r="T9" s="9"/>
      <c r="U9" s="9"/>
      <c r="V9" s="9"/>
      <c r="W9" s="9"/>
      <c r="X9" s="9"/>
      <c r="Y9" s="9"/>
      <c r="Z9" s="9"/>
      <c r="AA9" s="9"/>
      <c r="AB9" s="9"/>
      <c r="AC9" s="9"/>
      <c r="AD9" s="9"/>
      <c r="AE9" s="9"/>
      <c r="AF9" s="9"/>
      <c r="AG9" s="9"/>
      <c r="AH9" s="9"/>
      <c r="AI9" s="9"/>
      <c r="AJ9" s="9"/>
    </row>
    <row r="10" spans="1:36" x14ac:dyDescent="0.25">
      <c r="A10" s="14"/>
      <c r="B10" s="14" t="s">
        <v>74</v>
      </c>
      <c r="C10" s="14"/>
      <c r="D10" s="14"/>
      <c r="E10" s="14"/>
      <c r="F10" s="14"/>
      <c r="G10" s="14"/>
      <c r="H10" s="14"/>
      <c r="I10" s="14"/>
      <c r="J10" s="9"/>
      <c r="K10" s="9"/>
      <c r="L10" s="9"/>
      <c r="M10" s="9"/>
      <c r="N10" s="9"/>
      <c r="O10" s="9"/>
      <c r="P10" s="9"/>
      <c r="Q10" s="9"/>
      <c r="R10" s="9"/>
      <c r="S10" s="9"/>
      <c r="T10" s="9"/>
      <c r="U10" s="9"/>
      <c r="V10" s="9"/>
      <c r="W10" s="9"/>
      <c r="X10" s="9"/>
      <c r="Y10" s="9"/>
      <c r="Z10" s="9"/>
      <c r="AA10" s="9"/>
      <c r="AB10" s="9"/>
      <c r="AC10" s="9"/>
      <c r="AD10" s="9"/>
      <c r="AE10" s="9"/>
      <c r="AF10" s="9"/>
      <c r="AG10" s="9"/>
      <c r="AH10" s="9"/>
      <c r="AI10" s="9"/>
      <c r="AJ10" s="9"/>
    </row>
    <row r="11" spans="1:36" x14ac:dyDescent="0.25">
      <c r="A11" s="1"/>
      <c r="B11" s="1"/>
      <c r="C11" s="1"/>
      <c r="D11" s="1"/>
      <c r="E11" s="1"/>
      <c r="F11" s="1"/>
      <c r="G11" s="1"/>
      <c r="H11" s="1"/>
      <c r="I11" s="1"/>
      <c r="J11" s="1"/>
      <c r="K11" s="1"/>
      <c r="L11" s="1"/>
      <c r="M11" s="1"/>
      <c r="N11" s="1"/>
      <c r="O11" s="1"/>
      <c r="P11" s="1"/>
      <c r="Q11" s="1"/>
      <c r="R11" s="1"/>
      <c r="S11" s="1"/>
      <c r="T11" s="1"/>
      <c r="U11" s="1"/>
      <c r="V11" s="1"/>
      <c r="W11" s="1"/>
      <c r="X11" s="1"/>
      <c r="Y11" s="1"/>
      <c r="Z11" s="1"/>
      <c r="AA11" s="1"/>
      <c r="AB11" s="1"/>
      <c r="AC11" s="1"/>
      <c r="AD11" s="1"/>
      <c r="AE11" s="1"/>
      <c r="AF11" s="1"/>
      <c r="AG11" s="1"/>
      <c r="AH11" s="1"/>
      <c r="AI11" s="1"/>
      <c r="AJ11" s="1"/>
    </row>
    <row r="12" spans="1:36" x14ac:dyDescent="0.25">
      <c r="A12" s="1"/>
      <c r="B12" s="1"/>
      <c r="C12" s="1"/>
      <c r="D12" s="1"/>
      <c r="E12" s="1"/>
      <c r="F12" s="1"/>
      <c r="G12" s="1"/>
      <c r="H12" s="1"/>
      <c r="I12" s="1"/>
      <c r="J12" s="1"/>
      <c r="K12" s="1"/>
      <c r="L12" s="1"/>
      <c r="M12" s="1"/>
      <c r="N12" s="1"/>
      <c r="O12" s="1"/>
      <c r="P12" s="1"/>
      <c r="Q12" s="1"/>
      <c r="R12" s="1"/>
      <c r="S12" s="1"/>
      <c r="T12" s="1"/>
      <c r="U12" s="1"/>
      <c r="V12" s="1"/>
      <c r="W12" s="1"/>
      <c r="X12" s="1"/>
      <c r="Y12" s="1"/>
      <c r="Z12" s="1"/>
      <c r="AA12" s="1"/>
      <c r="AB12" s="1"/>
      <c r="AC12" s="1"/>
      <c r="AD12" s="1"/>
      <c r="AE12" s="1"/>
      <c r="AF12" s="1"/>
      <c r="AG12" s="1"/>
      <c r="AH12" s="1"/>
      <c r="AI12" s="1"/>
      <c r="AJ12" s="1"/>
    </row>
    <row r="13" spans="1:36" x14ac:dyDescent="0.25">
      <c r="A13" s="1"/>
      <c r="B13" s="1"/>
      <c r="C13" s="1"/>
      <c r="D13" s="1"/>
      <c r="E13" s="1"/>
      <c r="F13" s="1"/>
      <c r="G13" s="1"/>
      <c r="H13" s="1"/>
      <c r="I13" s="1"/>
      <c r="J13" s="1"/>
      <c r="K13" s="1"/>
      <c r="L13" s="1"/>
      <c r="M13" s="1"/>
      <c r="N13" s="1"/>
      <c r="O13" s="1"/>
      <c r="P13" s="1"/>
      <c r="Q13" s="1"/>
      <c r="R13" s="1"/>
      <c r="S13" s="1"/>
      <c r="T13" s="1"/>
      <c r="U13" s="1"/>
      <c r="V13" s="1"/>
      <c r="W13" s="1"/>
      <c r="X13" s="1"/>
      <c r="Y13" s="1"/>
      <c r="Z13" s="1"/>
      <c r="AA13" s="1"/>
      <c r="AB13" s="1"/>
      <c r="AC13" s="1"/>
      <c r="AD13" s="1"/>
      <c r="AE13" s="1"/>
      <c r="AF13" s="1"/>
      <c r="AG13" s="1"/>
      <c r="AH13" s="1"/>
      <c r="AI13" s="1"/>
      <c r="AJ13" s="1"/>
    </row>
    <row r="14" spans="1:36" x14ac:dyDescent="0.25">
      <c r="A14" s="1"/>
      <c r="B14" s="247" t="s">
        <v>24</v>
      </c>
      <c r="C14" s="247"/>
      <c r="D14" s="247"/>
      <c r="E14" s="247"/>
      <c r="F14" s="247"/>
      <c r="G14" s="247"/>
      <c r="H14" s="247"/>
      <c r="I14" s="247"/>
      <c r="J14" s="247"/>
      <c r="K14" s="247"/>
      <c r="L14" s="247"/>
      <c r="M14" s="247"/>
      <c r="N14" s="247"/>
      <c r="O14" s="247"/>
      <c r="P14" s="247"/>
      <c r="Q14" s="247"/>
      <c r="R14" s="247"/>
      <c r="S14" s="247"/>
      <c r="T14" s="247"/>
      <c r="U14" s="247"/>
      <c r="V14" s="247"/>
      <c r="W14" s="247"/>
      <c r="X14" s="247"/>
      <c r="Y14" s="247"/>
      <c r="Z14" s="247"/>
      <c r="AA14" s="247"/>
      <c r="AB14" s="247"/>
      <c r="AC14" s="247"/>
      <c r="AD14" s="247"/>
      <c r="AE14" s="247"/>
      <c r="AF14" s="247"/>
      <c r="AG14" s="247"/>
      <c r="AH14" s="247"/>
      <c r="AI14" s="247"/>
      <c r="AJ14" s="247"/>
    </row>
  </sheetData>
  <mergeCells count="27">
    <mergeCell ref="B1:AI1"/>
    <mergeCell ref="B3:B4"/>
    <mergeCell ref="C3:C4"/>
    <mergeCell ref="D3:D4"/>
    <mergeCell ref="E3:E4"/>
    <mergeCell ref="F3:F4"/>
    <mergeCell ref="G3:G4"/>
    <mergeCell ref="H3:H4"/>
    <mergeCell ref="I3:I4"/>
    <mergeCell ref="J3:M3"/>
    <mergeCell ref="AG3:AG4"/>
    <mergeCell ref="AH3:AH4"/>
    <mergeCell ref="AI3:AI4"/>
    <mergeCell ref="AJ3:AJ4"/>
    <mergeCell ref="B14:AJ14"/>
    <mergeCell ref="T3:T4"/>
    <mergeCell ref="U3:U4"/>
    <mergeCell ref="V3:AA3"/>
    <mergeCell ref="AB3:AB4"/>
    <mergeCell ref="AC3:AC4"/>
    <mergeCell ref="AD3:AF3"/>
    <mergeCell ref="N3:N4"/>
    <mergeCell ref="O3:O4"/>
    <mergeCell ref="P3:P4"/>
    <mergeCell ref="Q3:Q4"/>
    <mergeCell ref="R3:R4"/>
    <mergeCell ref="S3:S4"/>
  </mergeCells>
  <dataValidations count="1">
    <dataValidation type="list" allowBlank="1" showInputMessage="1" showErrorMessage="1" sqref="P7:S7" xr:uid="{00000000-0002-0000-0600-000000000000}">
      <formula1>#REF!</formula1>
    </dataValidation>
  </dataValidation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ŠMSM</vt:lpstr>
      <vt:lpstr>SM</vt:lpstr>
      <vt:lpstr>AM</vt:lpstr>
      <vt:lpstr>VRM</vt:lpstr>
      <vt:lpstr>SADM</vt:lpstr>
      <vt:lpstr>SAM</vt:lpstr>
      <vt:lpstr>JUNGTINIAI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Julija Maniuškina</dc:creator>
  <cp:lastModifiedBy>Urtė Morozovaitė</cp:lastModifiedBy>
  <cp:lastPrinted>2022-12-22T14:53:05Z</cp:lastPrinted>
  <dcterms:created xsi:type="dcterms:W3CDTF">2022-12-16T11:51:22Z</dcterms:created>
  <dcterms:modified xsi:type="dcterms:W3CDTF">2025-07-14T05:33:19Z</dcterms:modified>
</cp:coreProperties>
</file>