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filterPrivacy="1" defaultThemeVersion="124226"/>
  <xr:revisionPtr revIDLastSave="2" documentId="13_ncr:1_{B34AAD4D-8D0C-442A-8706-BD4F792D356F}" xr6:coauthVersionLast="47" xr6:coauthVersionMax="47" xr10:uidLastSave="{E40AA943-C0B8-4091-8608-D9065F3BF400}"/>
  <bookViews>
    <workbookView xWindow="-28920" yWindow="-120" windowWidth="29040" windowHeight="15720" activeTab="2" xr2:uid="{00000000-000D-0000-FFFF-FFFF00000000}"/>
  </bookViews>
  <sheets>
    <sheet name="CPVA" sheetId="1" r:id="rId1"/>
    <sheet name="IA" sheetId="2" r:id="rId2"/>
    <sheet name="FM" sheetId="3" r:id="rId3"/>
  </sheets>
  <definedNames>
    <definedName name="_xlnm._FilterDatabase" localSheetId="0" hidden="1">CPVA!$A$1:$P$36</definedName>
    <definedName name="_xlnm._FilterDatabase" localSheetId="2" hidden="1">FM!$A$1:$O$17</definedName>
    <definedName name="_ftnref1" localSheetId="0">CPVA!$P$22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2" l="1"/>
  <c r="O22" i="1"/>
  <c r="O20" i="1"/>
  <c r="O10" i="1"/>
  <c r="O4" i="1"/>
  <c r="O2" i="1"/>
</calcChain>
</file>

<file path=xl/sharedStrings.xml><?xml version="1.0" encoding="utf-8"?>
<sst xmlns="http://schemas.openxmlformats.org/spreadsheetml/2006/main" count="359" uniqueCount="224">
  <si>
    <t>Nr.</t>
  </si>
  <si>
    <t>Auditorijos lygis (pagal gaires)</t>
  </si>
  <si>
    <t>Jei kampanija tęstinė (buvo ir 2024 m. plane) - 0, jei nauja - 1</t>
  </si>
  <si>
    <t>2025 metų komunikacijos plano veikla</t>
  </si>
  <si>
    <t>Veikos rodiklis</t>
  </si>
  <si>
    <t>Veiklos rodiklio pasiekimo reikšmė 2025 m.</t>
  </si>
  <si>
    <t>Veiklos rodiklio pasiekimas</t>
  </si>
  <si>
    <t>Rezultato rodiklis</t>
  </si>
  <si>
    <t>Pradinė reikšmė</t>
  </si>
  <si>
    <t>Siektina reikšmė</t>
  </si>
  <si>
    <t>2025 m. pasiekta reikšmė</t>
  </si>
  <si>
    <t>Ar rodiklio reikšmė per 2025 m. padidėjo? (1-taip arba liko nepakitusi; 0-ne)</t>
  </si>
  <si>
    <t>Ar pasiekta siektina riekšmė? (1- taip; 0-ne)</t>
  </si>
  <si>
    <t>Suplanuota veiklos vertė, EUR</t>
  </si>
  <si>
    <t>2025 m. panaudotas biudžetas</t>
  </si>
  <si>
    <t>2025 m. atliktos veiklos</t>
  </si>
  <si>
    <t>Ar kampanija įgyvendinta sėkmingai?</t>
  </si>
  <si>
    <r>
      <t>Bendro lygio auditorija</t>
    </r>
    <r>
      <rPr>
        <sz val="10"/>
        <color theme="1"/>
        <rFont val="Calibri"/>
        <family val="2"/>
        <scheme val="minor"/>
      </rPr>
      <t xml:space="preserve"> (visuomenė)</t>
    </r>
  </si>
  <si>
    <t xml:space="preserve">Nacionalinė komunikacijos kampanija gyventojams apie Europos Sąjungos (toliau – ES) investicijų teikiamas galimybes
</t>
  </si>
  <si>
    <t xml:space="preserve">2 mln. auditorija
2 proc. unikalių vartotojų pritraukimas į interneto svetainę esinvesticijos.lt  per 2025 metus (nuo pasiektos 2 mln. auditorijos)
</t>
  </si>
  <si>
    <t>4,5 mln. 
2 proc.</t>
  </si>
  <si>
    <t>225%
100%</t>
  </si>
  <si>
    <t xml:space="preserve">1 rezultatas – gyventojų, kurie pritaria, kad ES investicijos prisideda prie teigiamų socialinių ir ekonominių pokyčių Lietuvoje, dalis (IP, NKL rodiklis) (toliau – 1 rezultatas)
</t>
  </si>
  <si>
    <t>81 proc. (2024 m. liepa, FM apklausa)</t>
  </si>
  <si>
    <t xml:space="preserve">1 rezultatas - 84 proc.
</t>
  </si>
  <si>
    <t>1 500 000 Eur.
Kūrybinių paslaugų vertė - 700 000 Eur
Media planavimo - 800 000 Eur.</t>
  </si>
  <si>
    <t xml:space="preserve">Instaliacija "Kaita"; 
Komunikacijos kampanija "Mes esame Europa". Sukurtas socialinės reklamos klipas, kuris transliuotas televizijoje. Taip pat vykdyta lauko reklama ekranuose, viešajame transporte. Vykdyta ir skaitmeninė reklama, organizuoti žaidimai/ viktorinos radijo laidose.  
</t>
  </si>
  <si>
    <t>Taip</t>
  </si>
  <si>
    <t>2 rezultatas – gyventojų, kurie asmeniškai pajuto investicijų naudą, dalis (IP, NKL rodiklis) (toliau – 2 rezultatas)</t>
  </si>
  <si>
    <t>63 proc. (2024 m. liepa, FM apklausa)</t>
  </si>
  <si>
    <t>2 rezultatas - 68 proc.</t>
  </si>
  <si>
    <t>1.1</t>
  </si>
  <si>
    <r>
      <t xml:space="preserve">Taktinio lygio auditorija </t>
    </r>
    <r>
      <rPr>
        <sz val="10"/>
        <color theme="1"/>
        <rFont val="Calibri"/>
        <family val="2"/>
        <scheme val="minor"/>
      </rPr>
      <t>(15-20 m. jaunimas)</t>
    </r>
  </si>
  <si>
    <t xml:space="preserve">Kryptis – energetinio savarankiškumo ir darnaus susisiekimo skatinimas.
</t>
  </si>
  <si>
    <t>1 rezultatas</t>
  </si>
  <si>
    <t>1 rezultatas - 84 proc.</t>
  </si>
  <si>
    <t>180 000 Eur (iš jų 50 000 Eur  - filmui)</t>
  </si>
  <si>
    <t>Edukacinis filmas/pamoka ir jo anonsai su subtitrais parengti anglų bei lietuvių kalbomis ir pristatytas 2025 m. balandžio 17 d. Energetikų dienos proga bei įkeltas į CPVA ir ENMIN Youtube paskyrose. CPVA filmų nuorodas laišku taip pat išsiuntė visoms Lietuvos gimnazijoms pagal adresus, esančius AIKOS sistemoje. 
Parengta komunikacijos kampanijos "Žaluomenė" koncepcija. Komunikacijos kampanija šia tema bus įgyvendinama nuo 2026 m. balandžio mėn.</t>
  </si>
  <si>
    <t>Ne, pagrindinės komunikacijos kampanijos veiklos persikėlė į 2026 m.</t>
  </si>
  <si>
    <t>Gyventojų, kurie žino bent 2 priemones, skirtas energetiniam savarankiškumui didinti, dalis</t>
  </si>
  <si>
    <t>80 proc. (2024 m. CPVA apklausa)</t>
  </si>
  <si>
    <t>80 proc.</t>
  </si>
  <si>
    <t>nematuota</t>
  </si>
  <si>
    <t>n.d.</t>
  </si>
  <si>
    <t>Gyventojų, kurie sutinka su teiginiu, kad ES investicijos reikšmingai prisideda prie Lietuvos energetikos sektoriaus stiprinimo, dalis</t>
  </si>
  <si>
    <t>58 proc. (2024 m., CPVA apklausa)  </t>
  </si>
  <si>
    <t>63 proc.</t>
  </si>
  <si>
    <t>1.2</t>
  </si>
  <si>
    <r>
      <t xml:space="preserve">Taktinio lygio auditorija </t>
    </r>
    <r>
      <rPr>
        <sz val="10"/>
        <color theme="1"/>
        <rFont val="Calibri"/>
        <family val="2"/>
        <scheme val="minor"/>
      </rPr>
      <t>(Lietuvos regionų gyventojai)</t>
    </r>
  </si>
  <si>
    <t xml:space="preserve">Kryptis – ES investicijos regionams ir savivaldybėms.
</t>
  </si>
  <si>
    <t>Gyventojų, kurie girdėjo apie ES teikiamą finansinę paramą regionams ir miestams, dalis (IP, NKL rodiklis)</t>
  </si>
  <si>
    <t>65 proc. (2023 m., Eurobarometras) </t>
  </si>
  <si>
    <t>68 proc.</t>
  </si>
  <si>
    <t>90 000 Eur (viešinimas)</t>
  </si>
  <si>
    <t xml:space="preserve"> Komunikacijos kampanija „ES investicijos regionuose“. Paskelbtos 57 publikacijos ES investicijų regionuose tema regioniniuose laikraščiuose ir jų svetainėse  (kai kurie tekstai tam tikruose laikraščiuose buvo publikuoti po kelis kartus), taip pat 20 publikacijų regioninėse svetainėse (papildomų portalų, ne regioninių laikraščių svetainėse). Buvo transliuoti 2 TV reportažai vietinėse televizijose (Marijampolės TV ir Etaplius TV, 5 radijo reportažai (Šiaulių radijas ir Tauragės radijas) ir 3 tinklalaidės lrytas.lt portale.</t>
  </si>
  <si>
    <t>1.3</t>
  </si>
  <si>
    <r>
      <t>Taktinio lygio auditorija</t>
    </r>
    <r>
      <rPr>
        <sz val="10"/>
        <color theme="1"/>
        <rFont val="Calibri"/>
        <family val="2"/>
        <scheme val="minor"/>
      </rPr>
      <t xml:space="preserve"> (Lietuvos regionų gyventojai)</t>
    </r>
  </si>
  <si>
    <t>Kryptis – sveikatos ir socialinių paslaugų prieinamumo gerinimas.</t>
  </si>
  <si>
    <t>152000 Eur</t>
  </si>
  <si>
    <t xml:space="preserve">Komunikacijos kampanija „Išplaukti lengviau, kai esi ne vienas“. 
Viešinimo kanalai apėmė lauko reklamą (kolonos, skaitmeniniai ekranai, vidaus ekranai sveikatos įstaigose, viešasis transportas), radijo klipo transliacijas per M-1, Lietus, Radiocentras, Relax FM, straipsnių ciklą nacionalinėje ir regioninėje spaudoje , reklamą skaitmenoje bei komunikaciją socialiniuose tinkluose – Facebook ir Instagram. Įvyko 5 gyvi  pasirodymai lapkričo pab-gruodžio pradž. Alytuje, Panevėžyje, Kėdainiuose, Telšiuose ir Gargžduose, kurių metu prie  instaliacijos- rato su kampanijos žinute promo žmonės  dalino skrajutes - vienoje pusėje informacija su kvietimu į filmo „Rūta“ peržiūrą, kitoje – informacija kur kreiptis pagalbos. </t>
  </si>
  <si>
    <t>2 rezultatas</t>
  </si>
  <si>
    <t>1.4</t>
  </si>
  <si>
    <r>
      <t xml:space="preserve">Taktinio lygio auditorija </t>
    </r>
    <r>
      <rPr>
        <sz val="10"/>
        <color theme="1"/>
        <rFont val="Calibri"/>
        <family val="2"/>
        <scheme val="minor"/>
      </rPr>
      <t>(8–12 klasių mokiniai, jų tėvai, mokytojai, su profesiniu švietimu susiję asmenys, visuomenė)</t>
    </r>
  </si>
  <si>
    <t>Kryptis –  švietimo kokybės gerinimas.</t>
  </si>
  <si>
    <t>70 000 Eur</t>
  </si>
  <si>
    <t>2025 m. publikuoti 4 straipsniai portale Delfi. 
Sukurta komunikacijos kampanijos koncepcija "Būk pro", tačiau jos veiklos persikėlė į 2026 m.</t>
  </si>
  <si>
    <r>
      <t>Bendro lygio auditorija</t>
    </r>
    <r>
      <rPr>
        <sz val="10"/>
        <color theme="1"/>
        <rFont val="Calibri"/>
        <family val="2"/>
        <scheme val="minor"/>
      </rPr>
      <t xml:space="preserve"> (Potencialūs pareiškėjai (įstaigos, vietos veiklos grupės, savivaldybės, socialiniai ir ekonominiai partneriai, įmonės), pareiškėjai, projektų vykdytojai)</t>
    </r>
  </si>
  <si>
    <t xml:space="preserve">Informavimo kampanija apie ES investicijų teikiamas galimybes
</t>
  </si>
  <si>
    <t>10 renginių, kuriuos dalyviai vertina 8 balais (CPVA apklausa)</t>
  </si>
  <si>
    <t>11 renginių, kuriuos dalyviai vertina 9,5 balo</t>
  </si>
  <si>
    <t xml:space="preserve"> 3 rezultatas – potencialių pareiškėjų, kurie žino, kad gali gauti ES finansavimą savo projektui ar veiklai vykdyti, dalis (toliau – 3 rezultatas) </t>
  </si>
  <si>
    <t>71 proc. (2024 m., FM apklausa)</t>
  </si>
  <si>
    <t>76 proc.</t>
  </si>
  <si>
    <t>100 000 Eur</t>
  </si>
  <si>
    <t>Komunikacijos veiklos potencialiems pareiškėjams ir projektų vykdytojams vyko keliomis kryptimis: buvo organizuojami įvairūs renginiai (mokymai, komunikacijos pusryčiai, susitikimai), teikiamos konsultacijos, metodinė informacija/ atmintinės, vystoma svetainė esinvesticijos.lt bei ES investicijų administravimo informacinė sistema (INVESTIS). CPVA 2025 m. surengė susitikimus su regionų atstovais. Įgyvendinant šią komunikacijos veiklą CPVA taip pat organizavo mokymus pareiškėjams ir projektų vykdytojams.</t>
  </si>
  <si>
    <t xml:space="preserve">CPVA projektų vykdytojų, kuriems pakanka informacijos, kaip tinkamai įgyvendinti projektą, dalis (IP, NKL rodiklis) </t>
  </si>
  <si>
    <t xml:space="preserve">65 proc. (2024 m., FM apklausa) </t>
  </si>
  <si>
    <t xml:space="preserve">73 proc. </t>
  </si>
  <si>
    <t xml:space="preserve">Sukurtos informavimo priemonės skirtos nuolatiniam dialogui su savivaldybėmis </t>
  </si>
  <si>
    <t>Sukurtas polapis esinvesticijos.lt svetainėje „Regionų plėtra“, kuriame skelbiama regionų pažangos priemonių finansavimo gairių metodinė medžiaga (DUK, dažniausios klaidos, PĮP pavyzdžiai)</t>
  </si>
  <si>
    <t xml:space="preserve">Potencialių pareiškėjų, kurie žino, nuo ko pradėti norint gauti ES fondų finansavimą, dalis (toliau – 4 rezultatas)
</t>
  </si>
  <si>
    <t>61 (2024 m., FM apklausa)</t>
  </si>
  <si>
    <t>64 proc.</t>
  </si>
  <si>
    <r>
      <t>Taktinio lygio auditorija</t>
    </r>
    <r>
      <rPr>
        <sz val="10"/>
        <color theme="1"/>
        <rFont val="Calibri"/>
        <family val="2"/>
        <scheme val="minor"/>
      </rPr>
      <t xml:space="preserve"> (Regioniniai socialiniai ir ekonominiai partneriai, nevyriausybinės ir bendruomeninės organizacijos, regionų plėtros tarybos, savivaldybės, ekspertai)</t>
    </r>
  </si>
  <si>
    <t>ES investicijų regioninės politikos renginių ciklas</t>
  </si>
  <si>
    <t>5 regioniniai forumai   – po 50 dalyvių</t>
  </si>
  <si>
    <t xml:space="preserve">5 reginiai forumai (kiekvieno forumo dalyvių skaičius viršijo 50 dalyvių: mažiausiai buvo 75 dalyviai, daugiausiai – 95) </t>
  </si>
  <si>
    <t>3 rezultatas</t>
  </si>
  <si>
    <t xml:space="preserve">Įgyvendinant veiklą 2025 m. buvo surengti penki regioniniai forumai – Tauragės, Kauno, Šiaulių, Marijampolės ir Klaipėdos regionuose – bei vienas tradicinis didysis forumas Bistrampolio dvare. </t>
  </si>
  <si>
    <t>1 regioninės politikos forumas - 200 dalyvių</t>
  </si>
  <si>
    <t>1 regioninės politikos forumas – 200 dalyvių</t>
  </si>
  <si>
    <t>95 proc. forumų dalyvių, kurie regioninius renginius vertina teigiamai, dalis (95 proc. 2024 m., CPVA apklausa)</t>
  </si>
  <si>
    <t>99,1 proc. dalyvių renginio turinį bei organizavimą vertina gerai ir labai gerai</t>
  </si>
  <si>
    <r>
      <t xml:space="preserve">Taktinio lygio auditorija </t>
    </r>
    <r>
      <rPr>
        <sz val="10"/>
        <color theme="1"/>
        <rFont val="Calibri"/>
        <family val="2"/>
        <scheme val="minor"/>
      </rPr>
      <t>(5–12 klasių moksleiviai, mokytojai)</t>
    </r>
  </si>
  <si>
    <t xml:space="preserve">ES investicijų galimybių sklaida jaunimui
</t>
  </si>
  <si>
    <t>1 informacinė prezentacija</t>
  </si>
  <si>
    <t xml:space="preserve"> 1 rezultatas</t>
  </si>
  <si>
    <t>84 proc.</t>
  </si>
  <si>
    <t>15 000 Eur</t>
  </si>
  <si>
    <t xml:space="preserve">Įgyvendinant 2025 m. komunikacijos planą, buvo parengta informacinė prezentacija, naudota susitikimų su moksleiviais metu. Taip pat mokiniams išdalintos reprezentacinės priemonės: užrašų knygelės su rašikliais, antistresiniai kamuoliukai, gertuvės, termopuodeliai ir atšvaitai. </t>
  </si>
  <si>
    <t xml:space="preserve">
Išdalytos reprezentacinės priemonės</t>
  </si>
  <si>
    <r>
      <t xml:space="preserve">Bendro lygio auditorija </t>
    </r>
    <r>
      <rPr>
        <sz val="10"/>
        <color theme="1"/>
        <rFont val="Calibri"/>
        <family val="2"/>
        <scheme val="minor"/>
      </rPr>
      <t>(Visuomenė, potencialūs pareiškėjai, pareiškėjai, projektų vykdytojai, ES investicijas administruojančios institucijos)</t>
    </r>
  </si>
  <si>
    <t>Metinė ES investicijų konferencija</t>
  </si>
  <si>
    <t xml:space="preserve">1 tūkst. dalyvių gyvai </t>
  </si>
  <si>
    <t>1090 dalyvių gyvai</t>
  </si>
  <si>
    <t>350 000 Eur (viešinimas+renginys)</t>
  </si>
  <si>
    <t>Įgyvendinant šią komunikacijos veiklą 2025 m. rugsėjo 25 d. Vilniuje, „Compensa“ koncertų salėje, įvyko konferencija „ES+U“.</t>
  </si>
  <si>
    <t>97 proc. konferencijos dalyvių, kurie kitiems rekomenduotų apsilankyti konferencijoje, dalis (CPVA apklausa)</t>
  </si>
  <si>
    <t>98,5 proc. konferencijos dalyvių, kurie kitiems rekomenduotų apsilankyti konferencijoje, dalis</t>
  </si>
  <si>
    <r>
      <t xml:space="preserve">Bendro lygio auditorija </t>
    </r>
    <r>
      <rPr>
        <sz val="10"/>
        <color theme="1"/>
        <rFont val="Calibri"/>
        <family val="2"/>
        <scheme val="minor"/>
      </rPr>
      <t>(Visuomenė, potencialūs pareiškėjai, pareiškėjai, projektų vykdytojai, žiniasklaida)</t>
    </r>
  </si>
  <si>
    <t>Atvirų durų dienos ES investicijų projektų vietose</t>
  </si>
  <si>
    <t>10 atvertų objektų (iš viso 700 dalyvių)</t>
  </si>
  <si>
    <t>12 atvertų objektų (2,5 tūkst. dalyvių)</t>
  </si>
  <si>
    <t>45 000 Eur viešinimas;
170 000 Eur organizavimas</t>
  </si>
  <si>
    <t>Kampanija „Užmesk akį“. 2025 m. gegužės mėnesį visuomenei buvo atverti 12 objektų visoje Lietuvoje, o juose surengti 26 renginiai (edukacijos, ekskursijos ir interaktyvūs užsiėmimai), akcentuojant tvarios ir kuriančios Lietuvos temą. Komunikacijos kampanijos viešinimas vyko naujienų portale 15min.lt , radijuje (M-1 grupė) ir socialiniuose tinkluose (Facebook, Instagram, LinkedIn).</t>
  </si>
  <si>
    <r>
      <t>Bendro lygio auditorija</t>
    </r>
    <r>
      <rPr>
        <sz val="10"/>
        <color theme="1"/>
        <rFont val="Calibri"/>
        <family val="2"/>
        <scheme val="minor"/>
      </rPr>
      <t xml:space="preserve"> (Potencialūs pareiškėjai, pareiškėjai, projektų vykdytojai, visuomenė, savivaldybės)</t>
    </r>
  </si>
  <si>
    <t>Informacijos sklaida interneto svetainėje esinvesticijos.lt (plėtra ir administravimas)</t>
  </si>
  <si>
    <t>90 proc. interneto svetainės esinvesticijos.lt apklausoje dalyvaujančių lankytojų, kurie lengvai randa reikiamą informaciją, dalis</t>
  </si>
  <si>
    <t>77 proc. interneto svetainės esinvesticijos.lt apklausoje dalyvaujančių lankytojų lengvai randa reikiamą informaciją. 
Apklausoje dalyvavo tik 24 lankytojai (0,009 proc. unikalių svetainės vartotojų).</t>
  </si>
  <si>
    <t>55 000 Eur</t>
  </si>
  <si>
    <t>2025 m. buvo atlikti įvairūs interneto svetainės esinvesticijos.lt vystymo ir plėtros darbai</t>
  </si>
  <si>
    <t>Potencialių pareiškėjų, kurie interneto svetainę esinvesticijos.lt įvardijo kaip pagrindinį informacijos apie ES investicijas šaltinį, dalis (IP rodiklis)</t>
  </si>
  <si>
    <t>72 proc. (2024 m.,
FM apklausa)</t>
  </si>
  <si>
    <t>74 proc.</t>
  </si>
  <si>
    <r>
      <t xml:space="preserve">Bendro lygio audotorija </t>
    </r>
    <r>
      <rPr>
        <sz val="10"/>
        <color theme="1"/>
        <rFont val="Calibri"/>
        <family val="2"/>
        <scheme val="minor"/>
      </rPr>
      <t>(Potencialūs pareiškėjai, pareiškėjai projektų vykdytojai, visuomenė)</t>
    </r>
  </si>
  <si>
    <t xml:space="preserve">Informacijos apie ES investicijas Lietuvoje skelbimas socialiniuose tinkluose
</t>
  </si>
  <si>
    <t xml:space="preserve">2 proc. pasiektos auditorijos pritraukimas į interneto svetainę esinvesticijos.lt  per 2025 metus </t>
  </si>
  <si>
    <t>3,6 proc. esinvesicijos.lt svetainės naudotojų yra iš socialinių tinklų</t>
  </si>
  <si>
    <t>38 000 Eur</t>
  </si>
  <si>
    <t>2025 m. socialiniuose tinkluose buvo paskelbti 364 įrašai, iš kurių 187 įrašai Facebook puslapyje „ES investicijos Lietuvoje“, 105 įrašai Instagram profilyje „esminiaipokyciai“ ir 79 įrašai LinkedIn profilyje „ES investicijos Lietuvoje“.</t>
  </si>
  <si>
    <t xml:space="preserve">Ne mažiau kaip 200 įrašų socialiniuose tinkluose paskelbimas per 2025 metus
</t>
  </si>
  <si>
    <t xml:space="preserve">364 įrašai </t>
  </si>
  <si>
    <t xml:space="preserve">Žiniasklaidos stebėsenos ir analizės paslaugos
Naujienų agentūrų informacinės paslaugos
</t>
  </si>
  <si>
    <t>12 ataskaitų</t>
  </si>
  <si>
    <t>12 atsakaitų</t>
  </si>
  <si>
    <t>Nenumatyta</t>
  </si>
  <si>
    <t>-</t>
  </si>
  <si>
    <t>13 000 Eur</t>
  </si>
  <si>
    <t>Parengta 12 ataskaitų</t>
  </si>
  <si>
    <t xml:space="preserve">IKG posėdžių organizavimas
</t>
  </si>
  <si>
    <t>4 posėdžiai</t>
  </si>
  <si>
    <t>4000 Eur</t>
  </si>
  <si>
    <t>Suorganizuoti 4 posėdžiai: 
2025-03-04
2025-05-12
2025-06-11
2025-10-31</t>
  </si>
  <si>
    <t xml:space="preserve">Sėkmingų projektų duomenų bazė
</t>
  </si>
  <si>
    <t xml:space="preserve">CPVA – 25 projektų įrašai
</t>
  </si>
  <si>
    <t>43 projektų įrašai</t>
  </si>
  <si>
    <t>Per 2025 m. paskelbta 70 sėkmės istorijų ir 17 naujienų apie strateginius projektus, o jų yra 14.</t>
  </si>
  <si>
    <t xml:space="preserve">
IA – 20 projektų įrašų
</t>
  </si>
  <si>
    <t>18 projektų įrašų</t>
  </si>
  <si>
    <t xml:space="preserve">
ILTE – 10 projektų įrašų
</t>
  </si>
  <si>
    <t>9 projektų įrašai</t>
  </si>
  <si>
    <t xml:space="preserve">CPVA per 2025 metus paskelbia po 2 naujienas apie kiekvieną strateginės svarbos projektą interneto svetainėje esinvesticijos.lt ir  socialiniuose tinkluose </t>
  </si>
  <si>
    <t>17 naujienų apie strateginės svarbos projektus esinvesticijos.lt (naujienos buvo apie 7 projektus, iš jų apie 6 projektus buvo dvi ar daugiau naujienų). Svetainėje nurodyta 14 svarbių projektų, iš kurių 1 buvo užbaigtas 2024 m. pab.</t>
  </si>
  <si>
    <t>2025 metų plano veikla</t>
  </si>
  <si>
    <t>Veiklos rodiklio pasiekimo reikšmė</t>
  </si>
  <si>
    <t>Rezultato rodiklio pasiekimo reikšmė</t>
  </si>
  <si>
    <t>Informavimo kampanija verslo auditorijai apie ES investicijų teikiamas galimybes</t>
  </si>
  <si>
    <t xml:space="preserve">350 tūkst.  subjektų verslo auditorija
</t>
  </si>
  <si>
    <t xml:space="preserve">Pasiekta auditorija: 1 037 403 </t>
  </si>
  <si>
    <t xml:space="preserve">Potencialių pareiškėjų, kurie žino, nuo ko pradėti norint gauti ES fondų finansavimą, dalis 
</t>
  </si>
  <si>
    <t>35 proc. (2024 m., FM apklausa, konkursiniai kvietimai)</t>
  </si>
  <si>
    <t>40 proc.</t>
  </si>
  <si>
    <t>43 proc.</t>
  </si>
  <si>
    <t xml:space="preserve">2025 m. kovo – gruodžio mėn. buvo vykdomas Delfi.lt turinio projektas „Inovacijos versle”. 
Kartu su EIM ir ILTE 2025 m. birželio mėn. IA organizavo renginį Kaune „invEStuok į verslo augimą“. 
Suorganizuotas „Verslo ateities forumas“. 
IA buvo partnerė konferencijoje „Lūžio taškas” , renginiuose Gazelė, Lietuvos verslo forumas 2025 ir Verslas 2026 ir kt. 
2025 m. lapkričio– gruodžio mėn. IA įgyvendino inovacijų skatinimo regionuose kampaniją. </t>
  </si>
  <si>
    <t xml:space="preserve">10 renginių (po vieną kiekviename regione), kuriuos dalyviai vertina 4,5 balo, (2023 m. – 4,5 balo iš 5, IA apklausa)
</t>
  </si>
  <si>
    <t>2 renginiai, kuriuos dalyviai vertino 4,5 balo</t>
  </si>
  <si>
    <t xml:space="preserve">IA projektų vykdytojų, kuriems pakanka informacijos, kaip tinkamai įgyvendinti projektą, dalis (IP, NKL rodiklis)   
</t>
  </si>
  <si>
    <t>69 proc. (2024 m., FM apklausa)</t>
  </si>
  <si>
    <t>73 proc.</t>
  </si>
  <si>
    <t>58 proc.</t>
  </si>
  <si>
    <t>5 proc. nuo pasiektų unikalių vartotojų (t. y. 350 tūkst. subjektų verslo auditorijos) pritraukimas į interneto svetainę esinvesticijos.lt  per 2025 metus</t>
  </si>
  <si>
    <t>1 proc. (~3450 lankytojų į esinvesticijos.lt svetainę atėjo iš svetainės inovacijuagentura.lt)</t>
  </si>
  <si>
    <t>IA klientų, kurie žino apie ES finansavimo paslaugos galimybes verslui, dalis</t>
  </si>
  <si>
    <t>29 proc. (2023 m., IA klientų apklausa)</t>
  </si>
  <si>
    <t>35 proc.</t>
  </si>
  <si>
    <t>66 proc.</t>
  </si>
  <si>
    <t xml:space="preserve">Žiniasklaidos stebėsenos ir analizės paslaugos 
Naujienų agentūrų informacinės paslaugos
Naujienų turinio prenumerata
Kiekybinis ir kokybinis verslo klientų nuomonės tyrimas </t>
  </si>
  <si>
    <t>1 verslo klientų nuomonės tyrimas</t>
  </si>
  <si>
    <t xml:space="preserve">5 inform. stebėsenos žiniasklaidoje ir analizės ataskaitos (4 ketv. ir metinė), BNS ir ELTA naujienų agent. informacinės paslaugos, atliktas IA reputacijos tyrimas </t>
  </si>
  <si>
    <t xml:space="preserve">Sėkmingų projektų duomenų bazė. </t>
  </si>
  <si>
    <t>20 projektų įrašų</t>
  </si>
  <si>
    <t>IA prisideda prie CPVA kampanijos</t>
  </si>
  <si>
    <t>2025 m. komunikacijos plano veikla</t>
  </si>
  <si>
    <t>Institucija</t>
  </si>
  <si>
    <t>Metinės IP ir NKL pažangos pristatymas.</t>
  </si>
  <si>
    <t>FM</t>
  </si>
  <si>
    <t xml:space="preserve">2 mln. auditorija
</t>
  </si>
  <si>
    <t>~3 mln.</t>
  </si>
  <si>
    <t xml:space="preserve">1 rezultatas – gyventojų, kurie pritaria, kad ES investicijos prisideda prie teigiamų socialinių ir ekonominių pokyčių Lietuvoje, dalis (IP, NKL rodiklis) 
</t>
  </si>
  <si>
    <r>
      <t xml:space="preserve">81 proc. (2024 m. liepa, FM apklausa)
</t>
    </r>
    <r>
      <rPr>
        <b/>
        <sz val="10"/>
        <color rgb="FF000000"/>
        <rFont val="Calibri"/>
        <family val="2"/>
        <scheme val="minor"/>
      </rPr>
      <t xml:space="preserve">
</t>
    </r>
    <r>
      <rPr>
        <sz val="10"/>
        <color rgb="FF000000"/>
        <rFont val="Calibri"/>
        <family val="2"/>
        <scheme val="minor"/>
      </rPr>
      <t xml:space="preserve">
</t>
    </r>
  </si>
  <si>
    <t xml:space="preserve">84 proc. </t>
  </si>
  <si>
    <t>Renginiai 3-uose didžiuosiuose Lietuvos miestuose, renginiai pajūryje, radijo viktorinos, straipsniai žiniasklaidoje, 5 panelinės diskusijos, konkursas "Esminių pokyčių talentas"</t>
  </si>
  <si>
    <t>2 proc. unikalių vartotojų pritraukimas į interneto svetainę esinvesticijos.lt  per 2025 metus (nuo pasiektos 2 mln. auditorijos)</t>
  </si>
  <si>
    <t>FM neturi galimybės išmatuoti šio rodiklio reikšmės. 
Svetainės QR kodai naudoti Europos burės 2025 reklamai tiek suvenyruose regionų renginiuose, todėl tikėtina, kad vykdytos komunikacijos veiklos prisidėjo prie esinvesticijos.lt lankytojų skaičiaus, tačiau kokiu mastu nėra žinoma.</t>
  </si>
  <si>
    <t>nevertinta</t>
  </si>
  <si>
    <t xml:space="preserve">2 rezultatas – gyventojų, kurie asmeniškai pajuto investicijų naudą, dalis (IP, NKL rodiklis) </t>
  </si>
  <si>
    <t xml:space="preserve">63 proc. (2024 m. liepa, FM apklausa)
</t>
  </si>
  <si>
    <t xml:space="preserve">68 proc. </t>
  </si>
  <si>
    <t>Europos burės 2025“ – geriausių ES investicijų projektų konkursas</t>
  </si>
  <si>
    <t xml:space="preserve">0,5 mln. auditorija
</t>
  </si>
  <si>
    <t>~2 mln.</t>
  </si>
  <si>
    <t>„Europos burės 2025“ vyko 2025 m. rugsėjo 18 d. Lietuvos Respublikos prezidentūroje</t>
  </si>
  <si>
    <t>Po 10 projektų kandidatų kiekvienoje kategorijoje ir 130 projektų kandidatų iš viso</t>
  </si>
  <si>
    <t>87 projektai kandidatai (daugiausiai vienoje kategorijoje buvo 35 kandidatai, tačiau dviejose kategorijose buvo tik po 1 kandidatą)</t>
  </si>
  <si>
    <t>Žurnalistų apdovanojimai</t>
  </si>
  <si>
    <t xml:space="preserve">30 paraiškų
</t>
  </si>
  <si>
    <t>30 paraiškų</t>
  </si>
  <si>
    <t>2025 m. gegužės 9 d. vyko aštuntas renginys, jo metu apdovanoti atrinkti septyni laureatai. Šiemet buvo pristatyta ir naujovė – fotografijų konkursas, kuris buvo organizuojamas su Lietuvos spaudos fotografų sąjunga. 24-ojo nacionalinio konkurso „Lietuvos spaudos fotografija 2025“ apdovanojimų ceremonijoje pagerbti geriausi šalies spaudos fotografai, o tarp jų – ir pirmą kartą konkurse finansų ministerijos įsteigtos nominacijos „Kai ES investicijos matosi“ nugalėtojas.</t>
  </si>
  <si>
    <t xml:space="preserve">7 straipsniai nacionalinėje ir regioninėje žiniasklaidoje
</t>
  </si>
  <si>
    <t>7 straipsniai žiniasklaidoje</t>
  </si>
  <si>
    <t>3 dirbtuvės jauniesiems žurnalistams</t>
  </si>
  <si>
    <t>Neįgyvendinta dėl vykstančių pokyčių vadovybėje</t>
  </si>
  <si>
    <t>Projektų vykdytojų, potencialių pareiškėjų, visuomenės apklausa</t>
  </si>
  <si>
    <t>FM ID</t>
  </si>
  <si>
    <t>4 apklausos</t>
  </si>
  <si>
    <t>3 apklausos</t>
  </si>
  <si>
    <t>Atliktos visuomenės, potencialių pareiškėjų ir projektų vykdytojų apklausos.</t>
  </si>
  <si>
    <t>2024 metų komunikacijos plano veiklų efektyvumo vertinimas</t>
  </si>
  <si>
    <t xml:space="preserve">1 vertinimo ataskaita
</t>
  </si>
  <si>
    <t xml:space="preserve">Atliktas vertinimas 2024 m. komunikacijos plano vertinimas. Jo rezultatai pristatyti IKG posėdyje. </t>
  </si>
  <si>
    <t>1 pristatymas IKG nariams</t>
  </si>
  <si>
    <t>Komunikacijos gebėjimų stiprinimo mokymai ir konsultacijos</t>
  </si>
  <si>
    <t>2 mokymų renginiai</t>
  </si>
  <si>
    <t>2 mokymų renginiai: 2025 09 30 „ES investicijų komunikacijos mokymai. Strateginė sesija“ ir 2025-12-01 „ES investicijų komunikacijos praktinė sesija“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</si>
</sst>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1">
    <font>
      <sz val="11"/>
      <color theme="1"/>
      <name val="Calibri"/>
      <family val="2"/>
      <scheme val="minor"/>
    </font>
    <font>
      <b/>
      <sz val="12"/>
      <color theme="1"/>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sz val="11"/>
      <color theme="1"/>
      <name val="Calibri"/>
      <family val="2"/>
      <scheme val="minor"/>
    </font>
    <font>
      <b/>
      <sz val="1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9" tint="-0.499984740745262"/>
        <bgColor indexed="64"/>
      </patternFill>
    </fill>
  </fills>
  <borders count="69">
    <border>
      <left/>
      <right/>
      <top/>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diagonal/>
    </border>
    <border>
      <left style="thin">
        <color indexed="64"/>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medium">
        <color indexed="64"/>
      </top>
      <bottom/>
      <diagonal/>
    </border>
    <border>
      <left style="thin">
        <color indexed="64"/>
      </left>
      <right style="thin">
        <color rgb="FF000000"/>
      </right>
      <top style="medium">
        <color indexed="64"/>
      </top>
      <bottom/>
      <diagonal/>
    </border>
    <border>
      <left style="thin">
        <color indexed="64"/>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thin">
        <color indexed="64"/>
      </right>
      <top/>
      <bottom/>
      <diagonal/>
    </border>
    <border>
      <left style="thin">
        <color rgb="FF000000"/>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style="medium">
        <color indexed="64"/>
      </top>
      <bottom/>
      <diagonal/>
    </border>
    <border>
      <left/>
      <right style="thin">
        <color rgb="FF000000"/>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rgb="FF000000"/>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s>
  <cellStyleXfs count="3">
    <xf numFmtId="0" fontId="0" fillId="0" borderId="0"/>
    <xf numFmtId="164" fontId="9" fillId="0" borderId="0" applyFont="0" applyFill="0" applyBorder="0" applyAlignment="0" applyProtection="0"/>
    <xf numFmtId="9" fontId="9" fillId="0" borderId="0" applyFont="0" applyFill="0" applyBorder="0" applyAlignment="0" applyProtection="0"/>
  </cellStyleXfs>
  <cellXfs count="196">
    <xf numFmtId="0" fontId="0" fillId="0" borderId="0" xfId="0"/>
    <xf numFmtId="0" fontId="0" fillId="0" borderId="0" xfId="0" applyAlignment="1">
      <alignment wrapText="1"/>
    </xf>
    <xf numFmtId="0" fontId="1" fillId="0" borderId="0" xfId="0" applyFont="1" applyAlignment="1">
      <alignment horizontal="right" vertical="center" wrapText="1"/>
    </xf>
    <xf numFmtId="0" fontId="3" fillId="0" borderId="0" xfId="0" applyFont="1" applyAlignment="1">
      <alignment wrapText="1"/>
    </xf>
    <xf numFmtId="0" fontId="1" fillId="0" borderId="0" xfId="0" applyFont="1" applyAlignment="1">
      <alignment wrapText="1"/>
    </xf>
    <xf numFmtId="0" fontId="3" fillId="2" borderId="0" xfId="0" applyFont="1" applyFill="1" applyAlignment="1">
      <alignment wrapText="1"/>
    </xf>
    <xf numFmtId="0" fontId="2" fillId="0" borderId="0" xfId="0" applyFont="1" applyAlignment="1">
      <alignment vertical="center"/>
    </xf>
    <xf numFmtId="0" fontId="4" fillId="0" borderId="8" xfId="0" quotePrefix="1" applyFont="1" applyBorder="1" applyAlignment="1">
      <alignment horizontal="left" vertical="center"/>
    </xf>
    <xf numFmtId="0" fontId="5" fillId="0" borderId="38" xfId="0" applyFont="1" applyBorder="1" applyAlignment="1">
      <alignment horizontal="left" vertical="center" wrapText="1"/>
    </xf>
    <xf numFmtId="0" fontId="4" fillId="0" borderId="39" xfId="0" applyFont="1" applyBorder="1" applyAlignment="1">
      <alignment vertical="top" wrapText="1"/>
    </xf>
    <xf numFmtId="0" fontId="5" fillId="0" borderId="6" xfId="0" quotePrefix="1" applyFont="1" applyBorder="1" applyAlignment="1">
      <alignment horizontal="center" vertical="center"/>
    </xf>
    <xf numFmtId="0" fontId="5" fillId="0" borderId="45" xfId="0" applyFont="1" applyBorder="1" applyAlignment="1">
      <alignment horizontal="center" vertical="center" wrapText="1"/>
    </xf>
    <xf numFmtId="0" fontId="5" fillId="0" borderId="27" xfId="0" quotePrefix="1" applyFont="1" applyBorder="1" applyAlignment="1">
      <alignment horizontal="center" vertical="center" wrapText="1"/>
    </xf>
    <xf numFmtId="0" fontId="1" fillId="0" borderId="0" xfId="0" applyFont="1" applyAlignment="1">
      <alignment horizontal="center" vertical="center" wrapText="1"/>
    </xf>
    <xf numFmtId="0" fontId="5" fillId="0" borderId="39" xfId="0" applyFont="1" applyBorder="1" applyAlignment="1">
      <alignment horizontal="center" vertical="center" wrapText="1"/>
    </xf>
    <xf numFmtId="164" fontId="0" fillId="0" borderId="0" xfId="0" applyNumberFormat="1"/>
    <xf numFmtId="164" fontId="0" fillId="0" borderId="0" xfId="1" applyFont="1"/>
    <xf numFmtId="9" fontId="0" fillId="0" borderId="0" xfId="2" applyFont="1"/>
    <xf numFmtId="165" fontId="0" fillId="0" borderId="0" xfId="0" applyNumberFormat="1"/>
    <xf numFmtId="165" fontId="0" fillId="0" borderId="0" xfId="1" applyNumberFormat="1" applyFont="1"/>
    <xf numFmtId="0" fontId="6" fillId="0" borderId="4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9" xfId="0" applyFont="1" applyBorder="1" applyAlignment="1">
      <alignment horizontal="center" vertical="center" wrapText="1"/>
    </xf>
    <xf numFmtId="0" fontId="3" fillId="0" borderId="0" xfId="0" applyFont="1" applyAlignment="1">
      <alignment horizontal="center" vertical="center" wrapText="1"/>
    </xf>
    <xf numFmtId="9" fontId="4" fillId="0" borderId="6" xfId="0" applyNumberFormat="1" applyFont="1" applyBorder="1" applyAlignment="1">
      <alignment horizontal="center" vertical="center" wrapText="1"/>
    </xf>
    <xf numFmtId="9" fontId="4" fillId="0" borderId="16" xfId="0" applyNumberFormat="1" applyFont="1" applyBorder="1" applyAlignment="1">
      <alignment horizontal="center" vertical="center" wrapText="1"/>
    </xf>
    <xf numFmtId="9" fontId="4" fillId="0" borderId="18" xfId="0" applyNumberFormat="1" applyFont="1" applyBorder="1" applyAlignment="1">
      <alignment horizontal="center" vertical="center" wrapText="1"/>
    </xf>
    <xf numFmtId="0" fontId="4" fillId="0" borderId="21" xfId="0" applyFont="1" applyBorder="1" applyAlignment="1">
      <alignment horizontal="center" vertical="center" wrapText="1"/>
    </xf>
    <xf numFmtId="9" fontId="4" fillId="0" borderId="22" xfId="0" applyNumberFormat="1" applyFont="1" applyBorder="1" applyAlignment="1">
      <alignment horizontal="center" vertical="center" wrapText="1"/>
    </xf>
    <xf numFmtId="0" fontId="4" fillId="0" borderId="23" xfId="0" applyFont="1" applyBorder="1" applyAlignment="1">
      <alignment horizontal="center" vertical="center" wrapText="1"/>
    </xf>
    <xf numFmtId="9" fontId="4" fillId="0" borderId="24" xfId="0" applyNumberFormat="1" applyFont="1" applyBorder="1" applyAlignment="1">
      <alignment horizontal="center" vertical="center" wrapText="1"/>
    </xf>
    <xf numFmtId="0" fontId="4" fillId="0" borderId="53" xfId="0" applyFont="1" applyBorder="1" applyAlignment="1">
      <alignment horizontal="center" vertical="center" wrapText="1"/>
    </xf>
    <xf numFmtId="0" fontId="5" fillId="3" borderId="4" xfId="0" applyFont="1" applyFill="1" applyBorder="1" applyAlignment="1">
      <alignment vertical="center" wrapText="1"/>
    </xf>
    <xf numFmtId="0" fontId="4" fillId="0" borderId="49"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45" xfId="0" applyFont="1" applyBorder="1" applyAlignment="1">
      <alignment horizontal="center" vertical="center" wrapText="1"/>
    </xf>
    <xf numFmtId="165" fontId="3" fillId="0" borderId="0" xfId="1" applyNumberFormat="1" applyFont="1" applyAlignment="1">
      <alignment horizontal="center" vertical="center" wrapText="1"/>
    </xf>
    <xf numFmtId="0" fontId="5" fillId="5" borderId="6"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7" borderId="4" xfId="0" applyFont="1" applyFill="1" applyBorder="1" applyAlignment="1">
      <alignment vertical="center" wrapText="1"/>
    </xf>
    <xf numFmtId="0" fontId="5" fillId="7" borderId="4" xfId="0" applyFont="1" applyFill="1" applyBorder="1" applyAlignment="1">
      <alignment horizontal="center" vertical="center" wrapText="1"/>
    </xf>
    <xf numFmtId="0" fontId="0" fillId="0" borderId="0" xfId="0" applyAlignment="1">
      <alignment horizontal="center" vertical="center"/>
    </xf>
    <xf numFmtId="0" fontId="5" fillId="9" borderId="0" xfId="0" applyFont="1" applyFill="1" applyAlignment="1">
      <alignment horizontal="center" vertical="center" wrapText="1"/>
    </xf>
    <xf numFmtId="165" fontId="4" fillId="0" borderId="41" xfId="1" applyNumberFormat="1" applyFont="1" applyBorder="1" applyAlignment="1">
      <alignment horizontal="center" vertical="center" wrapText="1"/>
    </xf>
    <xf numFmtId="0" fontId="10" fillId="9" borderId="4" xfId="0" applyFont="1" applyFill="1" applyBorder="1" applyAlignment="1">
      <alignment horizontal="center" vertical="center" wrapText="1"/>
    </xf>
    <xf numFmtId="165" fontId="10" fillId="8" borderId="4" xfId="1" applyNumberFormat="1" applyFont="1" applyFill="1" applyBorder="1" applyAlignment="1">
      <alignment horizontal="center" vertical="center" wrapText="1"/>
    </xf>
    <xf numFmtId="0" fontId="4" fillId="0" borderId="3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8" xfId="0" applyFont="1" applyBorder="1" applyAlignment="1">
      <alignment horizontal="center" vertical="center" wrapText="1"/>
    </xf>
    <xf numFmtId="9" fontId="4" fillId="0" borderId="39" xfId="0" applyNumberFormat="1"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xf>
    <xf numFmtId="0" fontId="4" fillId="0" borderId="41" xfId="0" applyFont="1" applyBorder="1" applyAlignment="1">
      <alignment horizontal="center" vertical="center" wrapText="1"/>
    </xf>
    <xf numFmtId="9" fontId="4" fillId="0" borderId="42" xfId="0" applyNumberFormat="1" applyFont="1" applyBorder="1" applyAlignment="1">
      <alignment horizontal="center" vertical="center" wrapText="1"/>
    </xf>
    <xf numFmtId="4" fontId="4" fillId="0" borderId="42" xfId="0" applyNumberFormat="1" applyFont="1" applyBorder="1" applyAlignment="1">
      <alignment horizontal="center" vertical="center" wrapText="1"/>
    </xf>
    <xf numFmtId="9" fontId="3" fillId="0" borderId="0" xfId="2" applyFont="1" applyAlignment="1">
      <alignment horizontal="center" vertical="center" wrapText="1"/>
    </xf>
    <xf numFmtId="0" fontId="4" fillId="0" borderId="6" xfId="0" applyFont="1" applyBorder="1" applyAlignment="1">
      <alignment horizontal="center" vertical="center"/>
    </xf>
    <xf numFmtId="0" fontId="7" fillId="0" borderId="6" xfId="0" applyFont="1" applyBorder="1" applyAlignment="1">
      <alignment horizontal="center" vertical="center" wrapText="1"/>
    </xf>
    <xf numFmtId="0" fontId="4" fillId="4" borderId="6" xfId="0" applyFont="1" applyFill="1" applyBorder="1" applyAlignment="1">
      <alignment horizontal="center" vertical="center"/>
    </xf>
    <xf numFmtId="9" fontId="4" fillId="0" borderId="6" xfId="0" applyNumberFormat="1" applyFont="1" applyBorder="1" applyAlignment="1">
      <alignment horizontal="center" vertical="center"/>
    </xf>
    <xf numFmtId="164" fontId="4" fillId="0" borderId="6" xfId="1" applyFont="1" applyBorder="1" applyAlignment="1">
      <alignment horizontal="center" vertical="center"/>
    </xf>
    <xf numFmtId="0" fontId="4" fillId="3"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5" borderId="6" xfId="0" applyFont="1" applyFill="1" applyBorder="1" applyAlignment="1">
      <alignment horizontal="center" vertical="center"/>
    </xf>
    <xf numFmtId="0" fontId="5" fillId="8" borderId="6" xfId="0" applyFont="1" applyFill="1" applyBorder="1" applyAlignment="1">
      <alignment horizontal="center" vertical="center" wrapText="1"/>
    </xf>
    <xf numFmtId="0" fontId="6" fillId="0" borderId="32" xfId="0" applyFont="1" applyBorder="1" applyAlignment="1">
      <alignment horizontal="center" vertical="center" wrapText="1"/>
    </xf>
    <xf numFmtId="0" fontId="6"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6" xfId="0" applyFont="1" applyBorder="1" applyAlignment="1">
      <alignment horizontal="left" vertical="top" wrapText="1"/>
    </xf>
    <xf numFmtId="0" fontId="4" fillId="0" borderId="37" xfId="0" applyFont="1" applyBorder="1" applyAlignment="1">
      <alignment horizontal="left" vertical="top" wrapText="1"/>
    </xf>
    <xf numFmtId="165" fontId="4" fillId="0" borderId="68" xfId="1" applyNumberFormat="1" applyFont="1" applyBorder="1" applyAlignment="1">
      <alignment horizontal="center" vertical="center" wrapText="1"/>
    </xf>
    <xf numFmtId="165" fontId="4" fillId="0" borderId="61" xfId="1"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6" xfId="0" applyFont="1" applyBorder="1" applyAlignment="1">
      <alignment horizontal="center" vertical="top" wrapText="1"/>
    </xf>
    <xf numFmtId="0" fontId="4" fillId="0" borderId="40" xfId="0" applyFont="1" applyBorder="1" applyAlignment="1">
      <alignment horizontal="center" vertical="top" wrapText="1"/>
    </xf>
    <xf numFmtId="0" fontId="4" fillId="0" borderId="37" xfId="0" applyFont="1" applyBorder="1" applyAlignment="1">
      <alignment horizontal="center" vertical="top" wrapText="1"/>
    </xf>
    <xf numFmtId="165" fontId="4" fillId="0" borderId="60" xfId="1"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5" xfId="0" applyFont="1" applyBorder="1" applyAlignment="1">
      <alignment horizontal="center" vertical="center" wrapText="1"/>
    </xf>
    <xf numFmtId="0" fontId="4" fillId="0" borderId="16" xfId="0" applyFont="1" applyBorder="1" applyAlignment="1">
      <alignment horizontal="center" vertical="top" wrapText="1"/>
    </xf>
    <xf numFmtId="0" fontId="4" fillId="0" borderId="18" xfId="0" applyFont="1" applyBorder="1" applyAlignment="1">
      <alignment horizontal="center" vertical="top" wrapText="1"/>
    </xf>
    <xf numFmtId="165" fontId="4" fillId="0" borderId="29" xfId="1" applyNumberFormat="1" applyFont="1" applyBorder="1" applyAlignment="1">
      <alignment horizontal="center" vertical="center" wrapText="1"/>
    </xf>
    <xf numFmtId="165" fontId="4" fillId="0" borderId="50" xfId="1" applyNumberFormat="1" applyFont="1" applyBorder="1" applyAlignment="1">
      <alignment horizontal="center" vertical="center" wrapText="1"/>
    </xf>
    <xf numFmtId="0" fontId="6" fillId="0" borderId="22" xfId="0" applyFont="1" applyBorder="1" applyAlignment="1">
      <alignment horizontal="center" vertical="center" wrapText="1"/>
    </xf>
    <xf numFmtId="0" fontId="6" fillId="0" borderId="26"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6" fillId="0" borderId="11" xfId="0" applyFont="1" applyBorder="1" applyAlignment="1">
      <alignment horizontal="center" vertical="center" wrapText="1"/>
    </xf>
    <xf numFmtId="0" fontId="4" fillId="0" borderId="8" xfId="0" quotePrefix="1" applyFont="1" applyBorder="1" applyAlignment="1">
      <alignment horizontal="center" vertical="center"/>
    </xf>
    <xf numFmtId="0" fontId="4" fillId="0" borderId="10" xfId="0" quotePrefix="1" applyFont="1" applyBorder="1" applyAlignment="1">
      <alignment horizontal="center" vertical="center"/>
    </xf>
    <xf numFmtId="0" fontId="4" fillId="0" borderId="12" xfId="0" quotePrefix="1" applyFont="1" applyBorder="1" applyAlignment="1">
      <alignment horizontal="center" vertical="center"/>
    </xf>
    <xf numFmtId="0" fontId="5" fillId="0" borderId="5" xfId="0" applyFont="1" applyBorder="1" applyAlignment="1">
      <alignment horizontal="center" vertical="center" wrapText="1"/>
    </xf>
    <xf numFmtId="0" fontId="5" fillId="0" borderId="17" xfId="0" quotePrefix="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20" xfId="0" quotePrefix="1" applyFont="1" applyBorder="1" applyAlignment="1">
      <alignment horizontal="center" vertical="center" wrapText="1"/>
    </xf>
    <xf numFmtId="0" fontId="4" fillId="0" borderId="17" xfId="0" applyFont="1" applyBorder="1" applyAlignment="1">
      <alignment horizontal="center" vertical="top" wrapText="1"/>
    </xf>
    <xf numFmtId="0" fontId="4" fillId="0" borderId="20" xfId="0" applyFont="1" applyBorder="1" applyAlignment="1">
      <alignment horizontal="center" vertical="top" wrapText="1"/>
    </xf>
    <xf numFmtId="165" fontId="4" fillId="0" borderId="32" xfId="1" applyNumberFormat="1" applyFont="1" applyBorder="1" applyAlignment="1">
      <alignment horizontal="center" vertical="center" wrapText="1"/>
    </xf>
    <xf numFmtId="165" fontId="4" fillId="0" borderId="35" xfId="1" applyNumberFormat="1" applyFont="1" applyBorder="1" applyAlignment="1">
      <alignment horizontal="center" vertical="center" wrapText="1"/>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9" fontId="4" fillId="0" borderId="16" xfId="0" applyNumberFormat="1" applyFont="1" applyBorder="1" applyAlignment="1">
      <alignment horizontal="center" vertical="center" wrapText="1"/>
    </xf>
    <xf numFmtId="165" fontId="4" fillId="0" borderId="28" xfId="1" applyNumberFormat="1" applyFont="1" applyBorder="1" applyAlignment="1">
      <alignment horizontal="center" vertical="center" wrapText="1"/>
    </xf>
    <xf numFmtId="0" fontId="6" fillId="0" borderId="21"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3" xfId="0" applyFont="1" applyBorder="1" applyAlignment="1">
      <alignment horizontal="center" vertical="center" wrapText="1"/>
    </xf>
    <xf numFmtId="0" fontId="4" fillId="0" borderId="6" xfId="0" applyFont="1" applyBorder="1" applyAlignment="1">
      <alignment horizontal="center" vertical="top" wrapText="1"/>
    </xf>
    <xf numFmtId="0" fontId="5" fillId="0" borderId="62"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9" fontId="4" fillId="0" borderId="17" xfId="0" applyNumberFormat="1" applyFont="1" applyBorder="1" applyAlignment="1">
      <alignment horizontal="center" vertical="center" wrapText="1"/>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5" fillId="0" borderId="59" xfId="0" applyFont="1" applyBorder="1" applyAlignment="1">
      <alignment horizontal="center" vertical="center" wrapText="1"/>
    </xf>
    <xf numFmtId="0" fontId="5" fillId="0" borderId="58" xfId="0" applyFont="1" applyBorder="1" applyAlignment="1">
      <alignment horizontal="center" vertical="center" wrapText="1"/>
    </xf>
    <xf numFmtId="165" fontId="8" fillId="0" borderId="32" xfId="1" applyNumberFormat="1" applyFont="1" applyBorder="1" applyAlignment="1">
      <alignment horizontal="center" vertical="center" wrapText="1"/>
    </xf>
    <xf numFmtId="165" fontId="8" fillId="0" borderId="35" xfId="1" applyNumberFormat="1" applyFont="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33" xfId="0" applyFont="1" applyBorder="1" applyAlignment="1">
      <alignment horizontal="center" vertical="top" wrapText="1"/>
    </xf>
    <xf numFmtId="0" fontId="4" fillId="0" borderId="34" xfId="0" applyFont="1" applyBorder="1" applyAlignment="1">
      <alignment horizontal="center" vertical="top" wrapText="1"/>
    </xf>
    <xf numFmtId="0" fontId="5" fillId="0" borderId="2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4" fillId="0" borderId="54" xfId="0" applyFont="1" applyBorder="1" applyAlignment="1">
      <alignment horizontal="center" vertical="center" wrapText="1"/>
    </xf>
    <xf numFmtId="9" fontId="4" fillId="0" borderId="46" xfId="0" applyNumberFormat="1" applyFont="1" applyBorder="1" applyAlignment="1">
      <alignment horizontal="center" vertical="center" wrapText="1"/>
    </xf>
    <xf numFmtId="0" fontId="4" fillId="0" borderId="55" xfId="0" applyFont="1" applyBorder="1" applyAlignment="1">
      <alignment horizontal="center" vertical="center" wrapText="1"/>
    </xf>
    <xf numFmtId="0" fontId="4" fillId="0" borderId="30" xfId="0" applyFont="1" applyBorder="1" applyAlignment="1">
      <alignment horizontal="center" vertical="center"/>
    </xf>
    <xf numFmtId="4" fontId="4" fillId="0" borderId="16" xfId="0" applyNumberFormat="1" applyFont="1" applyBorder="1" applyAlignment="1">
      <alignment horizontal="center" vertical="center" wrapText="1"/>
    </xf>
    <xf numFmtId="4" fontId="4" fillId="0" borderId="18" xfId="0" applyNumberFormat="1" applyFont="1" applyBorder="1" applyAlignment="1">
      <alignment horizontal="center" vertical="center" wrapText="1"/>
    </xf>
    <xf numFmtId="0" fontId="4" fillId="0" borderId="7" xfId="0" applyFont="1" applyBorder="1" applyAlignment="1">
      <alignment horizontal="center" vertical="top" wrapText="1"/>
    </xf>
    <xf numFmtId="0" fontId="4" fillId="0" borderId="19" xfId="0" applyFont="1" applyBorder="1" applyAlignment="1">
      <alignment horizontal="center" vertical="top" wrapText="1"/>
    </xf>
    <xf numFmtId="165" fontId="4" fillId="0" borderId="14" xfId="1"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6" xfId="0" applyFont="1" applyBorder="1" applyAlignment="1">
      <alignment horizontal="center" vertical="center"/>
    </xf>
    <xf numFmtId="164" fontId="4" fillId="0" borderId="6" xfId="1" applyFont="1" applyBorder="1" applyAlignment="1">
      <alignment horizontal="center" vertical="center"/>
    </xf>
    <xf numFmtId="9" fontId="4" fillId="0" borderId="6" xfId="0" applyNumberFormat="1" applyFont="1" applyBorder="1" applyAlignment="1">
      <alignment horizontal="center" vertical="center"/>
    </xf>
    <xf numFmtId="0" fontId="7" fillId="0" borderId="6" xfId="0" applyFont="1" applyBorder="1" applyAlignment="1">
      <alignment horizontal="center" vertical="center" wrapText="1"/>
    </xf>
    <xf numFmtId="164" fontId="4" fillId="0" borderId="6" xfId="1" applyFont="1" applyBorder="1" applyAlignment="1">
      <alignment horizontal="center" vertical="center" wrapText="1"/>
    </xf>
    <xf numFmtId="165" fontId="1" fillId="0" borderId="0" xfId="1" applyNumberFormat="1" applyFont="1" applyAlignment="1">
      <alignment horizontal="center" vertical="center" wrapText="1"/>
    </xf>
  </cellXfs>
  <cellStyles count="3">
    <cellStyle name="Įprastas" xfId="0" builtinId="0"/>
    <cellStyle name="Kablelis" xfId="1" builtinId="3"/>
    <cellStyle name="Procentai"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47"/>
  <sheetViews>
    <sheetView zoomScale="80" zoomScaleNormal="80" workbookViewId="0">
      <pane xSplit="4" ySplit="1" topLeftCell="E2" activePane="bottomRight" state="frozen"/>
      <selection pane="bottomRight" activeCell="U4" sqref="U4"/>
      <selection pane="bottomLeft"/>
      <selection pane="topRight"/>
    </sheetView>
  </sheetViews>
  <sheetFormatPr defaultColWidth="9.140625" defaultRowHeight="15.6"/>
  <cols>
    <col min="1" max="1" width="5.5703125" style="2" customWidth="1"/>
    <col min="2" max="2" width="21.5703125" style="13" hidden="1" customWidth="1"/>
    <col min="3" max="3" width="21.5703125" style="2" hidden="1" customWidth="1"/>
    <col min="4" max="4" width="21.140625" style="4" customWidth="1"/>
    <col min="5" max="5" width="24.85546875" style="26" customWidth="1"/>
    <col min="6" max="6" width="20.7109375" style="5" customWidth="1"/>
    <col min="7" max="7" width="18.7109375" style="5" customWidth="1"/>
    <col min="8" max="8" width="27.85546875" style="5" customWidth="1"/>
    <col min="9" max="9" width="12.85546875" style="5" customWidth="1"/>
    <col min="10" max="10" width="13.42578125" style="5" customWidth="1"/>
    <col min="11" max="13" width="13.5703125" style="5" customWidth="1"/>
    <col min="14" max="14" width="18" style="3" hidden="1" customWidth="1"/>
    <col min="15" max="15" width="17.7109375" style="42" customWidth="1"/>
    <col min="16" max="16" width="51.85546875" style="3" customWidth="1"/>
    <col min="17" max="17" width="20.7109375" style="50" customWidth="1"/>
  </cols>
  <sheetData>
    <row r="1" spans="1:17" s="6" customFormat="1" ht="74.25" customHeight="1" thickBot="1">
      <c r="A1" s="43" t="s">
        <v>0</v>
      </c>
      <c r="B1" s="43" t="s">
        <v>1</v>
      </c>
      <c r="C1" s="44" t="s">
        <v>2</v>
      </c>
      <c r="D1" s="45" t="s">
        <v>3</v>
      </c>
      <c r="E1" s="46" t="s">
        <v>4</v>
      </c>
      <c r="F1" s="47" t="s">
        <v>5</v>
      </c>
      <c r="G1" s="47" t="s">
        <v>6</v>
      </c>
      <c r="H1" s="48" t="s">
        <v>7</v>
      </c>
      <c r="I1" s="48" t="s">
        <v>8</v>
      </c>
      <c r="J1" s="49" t="s">
        <v>9</v>
      </c>
      <c r="K1" s="49" t="s">
        <v>10</v>
      </c>
      <c r="L1" s="49" t="s">
        <v>11</v>
      </c>
      <c r="M1" s="49" t="s">
        <v>12</v>
      </c>
      <c r="N1" s="35" t="s">
        <v>13</v>
      </c>
      <c r="O1" s="54" t="s">
        <v>14</v>
      </c>
      <c r="P1" s="53" t="s">
        <v>15</v>
      </c>
      <c r="Q1" s="51" t="s">
        <v>16</v>
      </c>
    </row>
    <row r="2" spans="1:17" ht="117" customHeight="1">
      <c r="A2" s="124">
        <v>1</v>
      </c>
      <c r="B2" s="130" t="s">
        <v>17</v>
      </c>
      <c r="C2" s="107">
        <v>0</v>
      </c>
      <c r="D2" s="122" t="s">
        <v>18</v>
      </c>
      <c r="E2" s="119" t="s">
        <v>19</v>
      </c>
      <c r="F2" s="103" t="s">
        <v>20</v>
      </c>
      <c r="G2" s="177" t="s">
        <v>21</v>
      </c>
      <c r="H2" s="30" t="s">
        <v>22</v>
      </c>
      <c r="I2" s="21" t="s">
        <v>23</v>
      </c>
      <c r="J2" s="21" t="s">
        <v>24</v>
      </c>
      <c r="K2" s="28">
        <v>0.8</v>
      </c>
      <c r="L2" s="21">
        <v>0</v>
      </c>
      <c r="M2" s="21">
        <v>0</v>
      </c>
      <c r="N2" s="134" t="s">
        <v>25</v>
      </c>
      <c r="O2" s="136">
        <f>93494.74+133058.53</f>
        <v>226553.27000000002</v>
      </c>
      <c r="P2" s="181" t="s">
        <v>26</v>
      </c>
      <c r="Q2" s="155" t="s">
        <v>27</v>
      </c>
    </row>
    <row r="3" spans="1:17" ht="99" customHeight="1" thickBot="1">
      <c r="A3" s="125"/>
      <c r="B3" s="108"/>
      <c r="C3" s="108"/>
      <c r="D3" s="123"/>
      <c r="E3" s="120"/>
      <c r="F3" s="103"/>
      <c r="G3" s="177"/>
      <c r="H3" s="32" t="s">
        <v>28</v>
      </c>
      <c r="I3" s="23" t="s">
        <v>29</v>
      </c>
      <c r="J3" s="23" t="s">
        <v>30</v>
      </c>
      <c r="K3" s="29">
        <v>0.66</v>
      </c>
      <c r="L3" s="23">
        <v>1</v>
      </c>
      <c r="M3" s="23">
        <v>0</v>
      </c>
      <c r="N3" s="135"/>
      <c r="O3" s="137"/>
      <c r="P3" s="182"/>
      <c r="Q3" s="156"/>
    </row>
    <row r="4" spans="1:17" ht="59.45" customHeight="1">
      <c r="A4" s="127" t="s">
        <v>31</v>
      </c>
      <c r="B4" s="131" t="s">
        <v>32</v>
      </c>
      <c r="C4" s="131">
        <v>0</v>
      </c>
      <c r="D4" s="122" t="s">
        <v>33</v>
      </c>
      <c r="E4" s="120"/>
      <c r="F4" s="103"/>
      <c r="G4" s="177"/>
      <c r="H4" s="30" t="s">
        <v>34</v>
      </c>
      <c r="I4" s="21" t="s">
        <v>23</v>
      </c>
      <c r="J4" s="21" t="s">
        <v>35</v>
      </c>
      <c r="K4" s="28">
        <v>0.8</v>
      </c>
      <c r="L4" s="21">
        <v>0</v>
      </c>
      <c r="M4" s="21">
        <v>0</v>
      </c>
      <c r="N4" s="134" t="s">
        <v>36</v>
      </c>
      <c r="O4" s="136">
        <f>52514+1452</f>
        <v>53966</v>
      </c>
      <c r="P4" s="181" t="s">
        <v>37</v>
      </c>
      <c r="Q4" s="187" t="s">
        <v>38</v>
      </c>
    </row>
    <row r="5" spans="1:17" ht="83.45" customHeight="1">
      <c r="A5" s="128"/>
      <c r="B5" s="132"/>
      <c r="C5" s="132"/>
      <c r="D5" s="126"/>
      <c r="E5" s="120"/>
      <c r="F5" s="103"/>
      <c r="G5" s="177"/>
      <c r="H5" s="55" t="s">
        <v>39</v>
      </c>
      <c r="I5" s="22" t="s">
        <v>40</v>
      </c>
      <c r="J5" s="22" t="s">
        <v>41</v>
      </c>
      <c r="K5" s="22" t="s">
        <v>42</v>
      </c>
      <c r="L5" s="22" t="s">
        <v>43</v>
      </c>
      <c r="M5" s="22" t="s">
        <v>43</v>
      </c>
      <c r="N5" s="183"/>
      <c r="O5" s="185"/>
      <c r="P5" s="186"/>
      <c r="Q5" s="188"/>
    </row>
    <row r="6" spans="1:17" ht="87.6" customHeight="1" thickBot="1">
      <c r="A6" s="129"/>
      <c r="B6" s="133"/>
      <c r="C6" s="132"/>
      <c r="D6" s="123"/>
      <c r="E6" s="120"/>
      <c r="F6" s="103"/>
      <c r="G6" s="177"/>
      <c r="H6" s="56" t="s">
        <v>44</v>
      </c>
      <c r="I6" s="39" t="s">
        <v>45</v>
      </c>
      <c r="J6" s="24" t="s">
        <v>46</v>
      </c>
      <c r="K6" s="24" t="s">
        <v>42</v>
      </c>
      <c r="L6" s="23" t="s">
        <v>43</v>
      </c>
      <c r="M6" s="23" t="s">
        <v>43</v>
      </c>
      <c r="N6" s="184"/>
      <c r="O6" s="137"/>
      <c r="P6" s="182"/>
      <c r="Q6" s="189"/>
    </row>
    <row r="7" spans="1:17" ht="171.75" customHeight="1" thickBot="1">
      <c r="A7" s="7" t="s">
        <v>47</v>
      </c>
      <c r="B7" s="12" t="s">
        <v>48</v>
      </c>
      <c r="C7" s="10">
        <v>1</v>
      </c>
      <c r="D7" s="20" t="s">
        <v>49</v>
      </c>
      <c r="E7" s="120"/>
      <c r="F7" s="103"/>
      <c r="G7" s="177"/>
      <c r="H7" s="57" t="s">
        <v>50</v>
      </c>
      <c r="I7" s="41" t="s">
        <v>51</v>
      </c>
      <c r="J7" s="25" t="s">
        <v>52</v>
      </c>
      <c r="K7" s="58">
        <v>0.66</v>
      </c>
      <c r="L7" s="25">
        <v>1</v>
      </c>
      <c r="M7" s="25">
        <v>0</v>
      </c>
      <c r="N7" s="9" t="s">
        <v>53</v>
      </c>
      <c r="O7" s="52">
        <v>61624.68</v>
      </c>
      <c r="P7" s="59" t="s">
        <v>54</v>
      </c>
      <c r="Q7" s="60" t="s">
        <v>27</v>
      </c>
    </row>
    <row r="8" spans="1:17" ht="101.45" customHeight="1">
      <c r="A8" s="93" t="s">
        <v>55</v>
      </c>
      <c r="B8" s="109" t="s">
        <v>56</v>
      </c>
      <c r="C8" s="110">
        <v>1</v>
      </c>
      <c r="D8" s="117" t="s">
        <v>57</v>
      </c>
      <c r="E8" s="120"/>
      <c r="F8" s="103"/>
      <c r="G8" s="177"/>
      <c r="H8" s="30" t="s">
        <v>34</v>
      </c>
      <c r="I8" s="36" t="s">
        <v>23</v>
      </c>
      <c r="J8" s="21" t="s">
        <v>24</v>
      </c>
      <c r="K8" s="28">
        <v>0.8</v>
      </c>
      <c r="L8" s="21">
        <v>0</v>
      </c>
      <c r="M8" s="21">
        <v>0</v>
      </c>
      <c r="N8" s="113" t="s">
        <v>58</v>
      </c>
      <c r="O8" s="115">
        <v>151364</v>
      </c>
      <c r="P8" s="84" t="s">
        <v>59</v>
      </c>
      <c r="Q8" s="155" t="s">
        <v>27</v>
      </c>
    </row>
    <row r="9" spans="1:17" ht="146.44999999999999" customHeight="1" thickBot="1">
      <c r="A9" s="112"/>
      <c r="B9" s="111"/>
      <c r="C9" s="111"/>
      <c r="D9" s="118"/>
      <c r="E9" s="120"/>
      <c r="F9" s="103"/>
      <c r="G9" s="177"/>
      <c r="H9" s="32" t="s">
        <v>60</v>
      </c>
      <c r="I9" s="40" t="s">
        <v>29</v>
      </c>
      <c r="J9" s="23" t="s">
        <v>30</v>
      </c>
      <c r="K9" s="29">
        <v>0.66</v>
      </c>
      <c r="L9" s="23">
        <v>1</v>
      </c>
      <c r="M9" s="23">
        <v>0</v>
      </c>
      <c r="N9" s="114"/>
      <c r="O9" s="116"/>
      <c r="P9" s="85"/>
      <c r="Q9" s="156"/>
    </row>
    <row r="10" spans="1:17" ht="45.6" customHeight="1">
      <c r="A10" s="93" t="s">
        <v>61</v>
      </c>
      <c r="B10" s="109" t="s">
        <v>62</v>
      </c>
      <c r="C10" s="109">
        <v>1</v>
      </c>
      <c r="D10" s="117" t="s">
        <v>63</v>
      </c>
      <c r="E10" s="120"/>
      <c r="F10" s="103"/>
      <c r="G10" s="177"/>
      <c r="H10" s="30" t="s">
        <v>34</v>
      </c>
      <c r="I10" s="36" t="s">
        <v>23</v>
      </c>
      <c r="J10" s="21" t="s">
        <v>35</v>
      </c>
      <c r="K10" s="28">
        <v>0.8</v>
      </c>
      <c r="L10" s="21">
        <v>0</v>
      </c>
      <c r="M10" s="21">
        <v>0</v>
      </c>
      <c r="N10" s="113" t="s">
        <v>64</v>
      </c>
      <c r="O10" s="115">
        <f>13624.6+4356</f>
        <v>17980.599999999999</v>
      </c>
      <c r="P10" s="84" t="s">
        <v>65</v>
      </c>
      <c r="Q10" s="187" t="s">
        <v>38</v>
      </c>
    </row>
    <row r="11" spans="1:17" ht="57" customHeight="1" thickBot="1">
      <c r="A11" s="112"/>
      <c r="B11" s="110"/>
      <c r="C11" s="110"/>
      <c r="D11" s="118"/>
      <c r="E11" s="120"/>
      <c r="F11" s="121"/>
      <c r="G11" s="177"/>
      <c r="H11" s="32" t="s">
        <v>60</v>
      </c>
      <c r="I11" s="40" t="s">
        <v>29</v>
      </c>
      <c r="J11" s="23" t="s">
        <v>30</v>
      </c>
      <c r="K11" s="29">
        <v>0.66</v>
      </c>
      <c r="L11" s="23">
        <v>1</v>
      </c>
      <c r="M11" s="23">
        <v>0</v>
      </c>
      <c r="N11" s="114"/>
      <c r="O11" s="116"/>
      <c r="P11" s="85"/>
      <c r="Q11" s="189"/>
    </row>
    <row r="12" spans="1:17" ht="79.900000000000006" customHeight="1">
      <c r="A12" s="93">
        <v>3</v>
      </c>
      <c r="B12" s="90" t="s">
        <v>66</v>
      </c>
      <c r="C12" s="169">
        <v>0</v>
      </c>
      <c r="D12" s="147" t="s">
        <v>67</v>
      </c>
      <c r="E12" s="84" t="s">
        <v>68</v>
      </c>
      <c r="F12" s="84" t="s">
        <v>69</v>
      </c>
      <c r="G12" s="141">
        <v>1.1000000000000001</v>
      </c>
      <c r="H12" s="37" t="s">
        <v>70</v>
      </c>
      <c r="I12" s="21" t="s">
        <v>71</v>
      </c>
      <c r="J12" s="21" t="s">
        <v>72</v>
      </c>
      <c r="K12" s="28">
        <v>0.73</v>
      </c>
      <c r="L12" s="21">
        <v>1</v>
      </c>
      <c r="M12" s="21">
        <v>0</v>
      </c>
      <c r="N12" s="113" t="s">
        <v>73</v>
      </c>
      <c r="O12" s="115">
        <v>97745.42</v>
      </c>
      <c r="P12" s="84" t="s">
        <v>74</v>
      </c>
      <c r="Q12" s="155" t="s">
        <v>27</v>
      </c>
    </row>
    <row r="13" spans="1:17" ht="57" customHeight="1">
      <c r="A13" s="94"/>
      <c r="B13" s="91"/>
      <c r="C13" s="170"/>
      <c r="D13" s="148"/>
      <c r="E13" s="103"/>
      <c r="F13" s="103"/>
      <c r="G13" s="103"/>
      <c r="H13" s="38" t="s">
        <v>75</v>
      </c>
      <c r="I13" s="22" t="s">
        <v>76</v>
      </c>
      <c r="J13" s="22" t="s">
        <v>77</v>
      </c>
      <c r="K13" s="27">
        <v>0.66</v>
      </c>
      <c r="L13" s="22">
        <v>1</v>
      </c>
      <c r="M13" s="22">
        <v>0</v>
      </c>
      <c r="N13" s="146"/>
      <c r="O13" s="142"/>
      <c r="P13" s="103"/>
      <c r="Q13" s="180"/>
    </row>
    <row r="14" spans="1:17" ht="133.9" customHeight="1" thickBot="1">
      <c r="A14" s="95"/>
      <c r="B14" s="92"/>
      <c r="C14" s="171"/>
      <c r="D14" s="149"/>
      <c r="E14" s="23" t="s">
        <v>78</v>
      </c>
      <c r="F14" s="23" t="s">
        <v>79</v>
      </c>
      <c r="G14" s="29">
        <v>1</v>
      </c>
      <c r="H14" s="34" t="s">
        <v>80</v>
      </c>
      <c r="I14" s="23" t="s">
        <v>81</v>
      </c>
      <c r="J14" s="23" t="s">
        <v>82</v>
      </c>
      <c r="K14" s="29">
        <v>0.65</v>
      </c>
      <c r="L14" s="23">
        <v>1</v>
      </c>
      <c r="M14" s="23">
        <v>1</v>
      </c>
      <c r="N14" s="114"/>
      <c r="O14" s="116"/>
      <c r="P14" s="85"/>
      <c r="Q14" s="156"/>
    </row>
    <row r="15" spans="1:17" ht="72" customHeight="1">
      <c r="A15" s="93">
        <v>5</v>
      </c>
      <c r="B15" s="109" t="s">
        <v>83</v>
      </c>
      <c r="C15" s="172">
        <v>0</v>
      </c>
      <c r="D15" s="143" t="s">
        <v>84</v>
      </c>
      <c r="E15" s="21" t="s">
        <v>85</v>
      </c>
      <c r="F15" s="21" t="s">
        <v>86</v>
      </c>
      <c r="G15" s="28">
        <v>1</v>
      </c>
      <c r="H15" s="138" t="s">
        <v>87</v>
      </c>
      <c r="I15" s="84" t="s">
        <v>71</v>
      </c>
      <c r="J15" s="84" t="s">
        <v>72</v>
      </c>
      <c r="K15" s="141">
        <v>0.73</v>
      </c>
      <c r="L15" s="84">
        <v>1</v>
      </c>
      <c r="M15" s="84">
        <v>0</v>
      </c>
      <c r="N15" s="113" t="s">
        <v>73</v>
      </c>
      <c r="O15" s="115">
        <v>125699.83</v>
      </c>
      <c r="P15" s="84" t="s">
        <v>88</v>
      </c>
      <c r="Q15" s="155" t="s">
        <v>27</v>
      </c>
    </row>
    <row r="16" spans="1:17" ht="72" customHeight="1">
      <c r="A16" s="94"/>
      <c r="B16" s="110"/>
      <c r="C16" s="173"/>
      <c r="D16" s="144"/>
      <c r="E16" s="22" t="s">
        <v>89</v>
      </c>
      <c r="F16" s="22" t="s">
        <v>90</v>
      </c>
      <c r="G16" s="27">
        <v>1</v>
      </c>
      <c r="H16" s="139"/>
      <c r="I16" s="103"/>
      <c r="J16" s="103"/>
      <c r="K16" s="103"/>
      <c r="L16" s="103"/>
      <c r="M16" s="103"/>
      <c r="N16" s="146"/>
      <c r="O16" s="142"/>
      <c r="P16" s="103"/>
      <c r="Q16" s="180"/>
    </row>
    <row r="17" spans="1:17" ht="62.45" customHeight="1" thickBot="1">
      <c r="A17" s="95"/>
      <c r="B17" s="111"/>
      <c r="C17" s="174"/>
      <c r="D17" s="145"/>
      <c r="E17" s="23" t="s">
        <v>91</v>
      </c>
      <c r="F17" s="23" t="s">
        <v>92</v>
      </c>
      <c r="G17" s="29">
        <v>1.04</v>
      </c>
      <c r="H17" s="140"/>
      <c r="I17" s="85"/>
      <c r="J17" s="85"/>
      <c r="K17" s="85"/>
      <c r="L17" s="85"/>
      <c r="M17" s="85"/>
      <c r="N17" s="114"/>
      <c r="O17" s="116"/>
      <c r="P17" s="85"/>
      <c r="Q17" s="156"/>
    </row>
    <row r="18" spans="1:17" ht="68.45" customHeight="1">
      <c r="A18" s="82">
        <v>6</v>
      </c>
      <c r="B18" s="107" t="s">
        <v>93</v>
      </c>
      <c r="C18" s="175">
        <v>1</v>
      </c>
      <c r="D18" s="157" t="s">
        <v>94</v>
      </c>
      <c r="E18" s="21" t="s">
        <v>95</v>
      </c>
      <c r="F18" s="21" t="s">
        <v>95</v>
      </c>
      <c r="G18" s="28">
        <v>1</v>
      </c>
      <c r="H18" s="84" t="s">
        <v>96</v>
      </c>
      <c r="I18" s="84" t="s">
        <v>23</v>
      </c>
      <c r="J18" s="84" t="s">
        <v>97</v>
      </c>
      <c r="K18" s="141">
        <v>0.8</v>
      </c>
      <c r="L18" s="84">
        <v>0</v>
      </c>
      <c r="M18" s="84">
        <v>0</v>
      </c>
      <c r="N18" s="134" t="s">
        <v>98</v>
      </c>
      <c r="O18" s="136">
        <v>14945.15</v>
      </c>
      <c r="P18" s="84" t="s">
        <v>99</v>
      </c>
      <c r="Q18" s="155" t="s">
        <v>27</v>
      </c>
    </row>
    <row r="19" spans="1:17" ht="68.45" customHeight="1" thickBot="1">
      <c r="A19" s="83"/>
      <c r="B19" s="108"/>
      <c r="C19" s="176"/>
      <c r="D19" s="158"/>
      <c r="E19" s="23" t="s">
        <v>100</v>
      </c>
      <c r="F19" s="23" t="s">
        <v>100</v>
      </c>
      <c r="G19" s="29">
        <v>1</v>
      </c>
      <c r="H19" s="85"/>
      <c r="I19" s="85"/>
      <c r="J19" s="85"/>
      <c r="K19" s="85"/>
      <c r="L19" s="85"/>
      <c r="M19" s="85"/>
      <c r="N19" s="135"/>
      <c r="O19" s="137"/>
      <c r="P19" s="85"/>
      <c r="Q19" s="156"/>
    </row>
    <row r="20" spans="1:17" ht="68.45" customHeight="1">
      <c r="A20" s="82">
        <v>7</v>
      </c>
      <c r="B20" s="107" t="s">
        <v>101</v>
      </c>
      <c r="C20" s="107">
        <v>1</v>
      </c>
      <c r="D20" s="80" t="s">
        <v>102</v>
      </c>
      <c r="E20" s="30" t="s">
        <v>103</v>
      </c>
      <c r="F20" s="21" t="s">
        <v>104</v>
      </c>
      <c r="G20" s="31">
        <v>1.0900000000000001</v>
      </c>
      <c r="H20" s="150" t="s">
        <v>34</v>
      </c>
      <c r="I20" s="152" t="s">
        <v>23</v>
      </c>
      <c r="J20" s="152" t="s">
        <v>97</v>
      </c>
      <c r="K20" s="154">
        <v>0.8</v>
      </c>
      <c r="L20" s="152">
        <v>0</v>
      </c>
      <c r="M20" s="152">
        <v>0</v>
      </c>
      <c r="N20" s="134" t="s">
        <v>105</v>
      </c>
      <c r="O20" s="136">
        <f>208059+92827.82</f>
        <v>300886.82</v>
      </c>
      <c r="P20" s="84" t="s">
        <v>106</v>
      </c>
      <c r="Q20" s="155" t="s">
        <v>27</v>
      </c>
    </row>
    <row r="21" spans="1:17" ht="123.6" customHeight="1" thickBot="1">
      <c r="A21" s="83"/>
      <c r="B21" s="108"/>
      <c r="C21" s="108"/>
      <c r="D21" s="81"/>
      <c r="E21" s="32" t="s">
        <v>107</v>
      </c>
      <c r="F21" s="23" t="s">
        <v>108</v>
      </c>
      <c r="G21" s="33">
        <v>1.02</v>
      </c>
      <c r="H21" s="151"/>
      <c r="I21" s="153"/>
      <c r="J21" s="153"/>
      <c r="K21" s="153"/>
      <c r="L21" s="153"/>
      <c r="M21" s="153"/>
      <c r="N21" s="135"/>
      <c r="O21" s="137"/>
      <c r="P21" s="85"/>
      <c r="Q21" s="156"/>
    </row>
    <row r="22" spans="1:17" ht="85.15" customHeight="1">
      <c r="A22" s="82">
        <v>8</v>
      </c>
      <c r="B22" s="107" t="s">
        <v>109</v>
      </c>
      <c r="C22" s="107">
        <v>1</v>
      </c>
      <c r="D22" s="161" t="s">
        <v>110</v>
      </c>
      <c r="E22" s="152" t="s">
        <v>111</v>
      </c>
      <c r="F22" s="163" t="s">
        <v>112</v>
      </c>
      <c r="G22" s="178">
        <v>1.2</v>
      </c>
      <c r="H22" s="36" t="s">
        <v>34</v>
      </c>
      <c r="I22" s="21" t="s">
        <v>23</v>
      </c>
      <c r="J22" s="21" t="s">
        <v>24</v>
      </c>
      <c r="K22" s="28">
        <v>0.8</v>
      </c>
      <c r="L22" s="21">
        <v>0</v>
      </c>
      <c r="M22" s="21">
        <v>0</v>
      </c>
      <c r="N22" s="167" t="s">
        <v>113</v>
      </c>
      <c r="O22" s="159">
        <f>99670.29+46209.9</f>
        <v>145880.19</v>
      </c>
      <c r="P22" s="84" t="s">
        <v>114</v>
      </c>
      <c r="Q22" s="155" t="s">
        <v>27</v>
      </c>
    </row>
    <row r="23" spans="1:17" ht="42" customHeight="1" thickBot="1">
      <c r="A23" s="83"/>
      <c r="B23" s="108"/>
      <c r="C23" s="108"/>
      <c r="D23" s="162"/>
      <c r="E23" s="153"/>
      <c r="F23" s="164"/>
      <c r="G23" s="179"/>
      <c r="H23" s="40" t="s">
        <v>60</v>
      </c>
      <c r="I23" s="23" t="s">
        <v>29</v>
      </c>
      <c r="J23" s="23" t="s">
        <v>30</v>
      </c>
      <c r="K23" s="29">
        <v>0.66</v>
      </c>
      <c r="L23" s="23">
        <v>1</v>
      </c>
      <c r="M23" s="23">
        <v>0</v>
      </c>
      <c r="N23" s="168"/>
      <c r="O23" s="160"/>
      <c r="P23" s="85"/>
      <c r="Q23" s="156"/>
    </row>
    <row r="24" spans="1:17" ht="42" customHeight="1">
      <c r="A24" s="82">
        <v>11</v>
      </c>
      <c r="B24" s="107" t="s">
        <v>115</v>
      </c>
      <c r="C24" s="107">
        <v>0</v>
      </c>
      <c r="D24" s="161" t="s">
        <v>116</v>
      </c>
      <c r="E24" s="163" t="s">
        <v>117</v>
      </c>
      <c r="F24" s="84" t="s">
        <v>118</v>
      </c>
      <c r="G24" s="141">
        <v>0.88</v>
      </c>
      <c r="H24" s="36" t="s">
        <v>87</v>
      </c>
      <c r="I24" s="36" t="s">
        <v>71</v>
      </c>
      <c r="J24" s="21" t="s">
        <v>72</v>
      </c>
      <c r="K24" s="28">
        <v>0.73</v>
      </c>
      <c r="L24" s="21">
        <v>1</v>
      </c>
      <c r="M24" s="21">
        <v>0</v>
      </c>
      <c r="N24" s="165" t="s">
        <v>119</v>
      </c>
      <c r="O24" s="136">
        <v>60790.49</v>
      </c>
      <c r="P24" s="84" t="s">
        <v>120</v>
      </c>
      <c r="Q24" s="155" t="s">
        <v>27</v>
      </c>
    </row>
    <row r="25" spans="1:17" ht="135" customHeight="1" thickBot="1">
      <c r="A25" s="83"/>
      <c r="B25" s="108"/>
      <c r="C25" s="108"/>
      <c r="D25" s="162"/>
      <c r="E25" s="164"/>
      <c r="F25" s="85"/>
      <c r="G25" s="85"/>
      <c r="H25" s="40" t="s">
        <v>121</v>
      </c>
      <c r="I25" s="40" t="s">
        <v>122</v>
      </c>
      <c r="J25" s="23" t="s">
        <v>123</v>
      </c>
      <c r="K25" s="29">
        <v>0.53</v>
      </c>
      <c r="L25" s="23">
        <v>0</v>
      </c>
      <c r="M25" s="23">
        <v>0</v>
      </c>
      <c r="N25" s="166"/>
      <c r="O25" s="137"/>
      <c r="P25" s="85"/>
      <c r="Q25" s="156"/>
    </row>
    <row r="26" spans="1:17" ht="49.15" customHeight="1">
      <c r="A26" s="82">
        <v>12</v>
      </c>
      <c r="B26" s="107" t="s">
        <v>124</v>
      </c>
      <c r="C26" s="107">
        <v>0</v>
      </c>
      <c r="D26" s="80" t="s">
        <v>125</v>
      </c>
      <c r="E26" s="21" t="s">
        <v>126</v>
      </c>
      <c r="F26" s="21" t="s">
        <v>127</v>
      </c>
      <c r="G26" s="28">
        <v>1.8</v>
      </c>
      <c r="H26" s="36" t="s">
        <v>34</v>
      </c>
      <c r="I26" s="36" t="s">
        <v>23</v>
      </c>
      <c r="J26" s="21" t="s">
        <v>35</v>
      </c>
      <c r="K26" s="28">
        <v>0.8</v>
      </c>
      <c r="L26" s="21">
        <v>0</v>
      </c>
      <c r="M26" s="21">
        <v>0</v>
      </c>
      <c r="N26" s="86" t="s">
        <v>128</v>
      </c>
      <c r="O26" s="88">
        <v>3285.15</v>
      </c>
      <c r="P26" s="84" t="s">
        <v>129</v>
      </c>
      <c r="Q26" s="155" t="s">
        <v>27</v>
      </c>
    </row>
    <row r="27" spans="1:17" s="1" customFormat="1" ht="51" customHeight="1" thickBot="1">
      <c r="A27" s="83"/>
      <c r="B27" s="108"/>
      <c r="C27" s="108"/>
      <c r="D27" s="81"/>
      <c r="E27" s="23" t="s">
        <v>130</v>
      </c>
      <c r="F27" s="23" t="s">
        <v>131</v>
      </c>
      <c r="G27" s="29">
        <v>1.82</v>
      </c>
      <c r="H27" s="40" t="s">
        <v>60</v>
      </c>
      <c r="I27" s="40" t="s">
        <v>29</v>
      </c>
      <c r="J27" s="23" t="s">
        <v>30</v>
      </c>
      <c r="K27" s="29">
        <v>0.66</v>
      </c>
      <c r="L27" s="23">
        <v>1</v>
      </c>
      <c r="M27" s="23">
        <v>0</v>
      </c>
      <c r="N27" s="87"/>
      <c r="O27" s="89"/>
      <c r="P27" s="85"/>
      <c r="Q27" s="156"/>
    </row>
    <row r="28" spans="1:17" ht="72.599999999999994" customHeight="1" thickBot="1">
      <c r="A28" s="8">
        <v>14</v>
      </c>
      <c r="B28" s="11"/>
      <c r="C28" s="11">
        <v>0</v>
      </c>
      <c r="D28" s="14" t="s">
        <v>132</v>
      </c>
      <c r="E28" s="61" t="s">
        <v>133</v>
      </c>
      <c r="F28" s="59" t="s">
        <v>134</v>
      </c>
      <c r="G28" s="62">
        <v>1</v>
      </c>
      <c r="H28" s="41" t="s">
        <v>135</v>
      </c>
      <c r="I28" s="41" t="s">
        <v>136</v>
      </c>
      <c r="J28" s="25" t="s">
        <v>136</v>
      </c>
      <c r="K28" s="25" t="s">
        <v>136</v>
      </c>
      <c r="L28" s="25" t="s">
        <v>136</v>
      </c>
      <c r="M28" s="25" t="s">
        <v>136</v>
      </c>
      <c r="N28" s="9" t="s">
        <v>137</v>
      </c>
      <c r="O28" s="52">
        <v>11757.34</v>
      </c>
      <c r="P28" s="59" t="s">
        <v>138</v>
      </c>
      <c r="Q28" s="60" t="s">
        <v>27</v>
      </c>
    </row>
    <row r="29" spans="1:17" ht="78" customHeight="1" thickBot="1">
      <c r="A29" s="8">
        <v>18</v>
      </c>
      <c r="B29" s="11"/>
      <c r="C29" s="11">
        <v>0</v>
      </c>
      <c r="D29" s="14" t="s">
        <v>139</v>
      </c>
      <c r="E29" s="61" t="s">
        <v>140</v>
      </c>
      <c r="F29" s="59" t="s">
        <v>140</v>
      </c>
      <c r="G29" s="62">
        <v>1</v>
      </c>
      <c r="H29" s="41" t="s">
        <v>135</v>
      </c>
      <c r="I29" s="41" t="s">
        <v>136</v>
      </c>
      <c r="J29" s="25" t="s">
        <v>136</v>
      </c>
      <c r="K29" s="25" t="s">
        <v>136</v>
      </c>
      <c r="L29" s="25" t="s">
        <v>136</v>
      </c>
      <c r="M29" s="25" t="s">
        <v>136</v>
      </c>
      <c r="N29" s="9" t="s">
        <v>141</v>
      </c>
      <c r="O29" s="52">
        <v>3564.82</v>
      </c>
      <c r="P29" s="63" t="s">
        <v>142</v>
      </c>
      <c r="Q29" s="60" t="s">
        <v>27</v>
      </c>
    </row>
    <row r="30" spans="1:17" ht="33" customHeight="1">
      <c r="A30" s="93">
        <v>19</v>
      </c>
      <c r="B30" s="109"/>
      <c r="C30" s="109">
        <v>0</v>
      </c>
      <c r="D30" s="90" t="s">
        <v>143</v>
      </c>
      <c r="E30" s="21" t="s">
        <v>144</v>
      </c>
      <c r="F30" s="21" t="s">
        <v>145</v>
      </c>
      <c r="G30" s="28">
        <v>1.72</v>
      </c>
      <c r="H30" s="104" t="s">
        <v>135</v>
      </c>
      <c r="I30" s="96" t="s">
        <v>136</v>
      </c>
      <c r="J30" s="96" t="s">
        <v>136</v>
      </c>
      <c r="K30" s="96" t="s">
        <v>136</v>
      </c>
      <c r="L30" s="96" t="s">
        <v>136</v>
      </c>
      <c r="M30" s="96" t="s">
        <v>136</v>
      </c>
      <c r="N30" s="99"/>
      <c r="O30" s="88" t="s">
        <v>136</v>
      </c>
      <c r="P30" s="84" t="s">
        <v>146</v>
      </c>
      <c r="Q30" s="155" t="s">
        <v>27</v>
      </c>
    </row>
    <row r="31" spans="1:17" ht="44.45" customHeight="1">
      <c r="A31" s="94"/>
      <c r="B31" s="110"/>
      <c r="C31" s="110"/>
      <c r="D31" s="91"/>
      <c r="E31" s="22" t="s">
        <v>147</v>
      </c>
      <c r="F31" s="22" t="s">
        <v>148</v>
      </c>
      <c r="G31" s="27">
        <v>0.9</v>
      </c>
      <c r="H31" s="105"/>
      <c r="I31" s="97"/>
      <c r="J31" s="97"/>
      <c r="K31" s="97"/>
      <c r="L31" s="97"/>
      <c r="M31" s="97"/>
      <c r="N31" s="100"/>
      <c r="O31" s="102"/>
      <c r="P31" s="103"/>
      <c r="Q31" s="180"/>
    </row>
    <row r="32" spans="1:17" ht="41.45">
      <c r="A32" s="94"/>
      <c r="B32" s="110"/>
      <c r="C32" s="110"/>
      <c r="D32" s="91"/>
      <c r="E32" s="22" t="s">
        <v>149</v>
      </c>
      <c r="F32" s="22" t="s">
        <v>150</v>
      </c>
      <c r="G32" s="27">
        <v>0.9</v>
      </c>
      <c r="H32" s="105"/>
      <c r="I32" s="97"/>
      <c r="J32" s="97"/>
      <c r="K32" s="97"/>
      <c r="L32" s="97"/>
      <c r="M32" s="97"/>
      <c r="N32" s="100"/>
      <c r="O32" s="102"/>
      <c r="P32" s="103"/>
      <c r="Q32" s="180"/>
    </row>
    <row r="33" spans="1:17" ht="166.15" thickBot="1">
      <c r="A33" s="95"/>
      <c r="B33" s="111"/>
      <c r="C33" s="111"/>
      <c r="D33" s="92"/>
      <c r="E33" s="23" t="s">
        <v>151</v>
      </c>
      <c r="F33" s="23" t="s">
        <v>152</v>
      </c>
      <c r="G33" s="29">
        <v>0.5</v>
      </c>
      <c r="H33" s="106"/>
      <c r="I33" s="98"/>
      <c r="J33" s="98"/>
      <c r="K33" s="98"/>
      <c r="L33" s="98"/>
      <c r="M33" s="98"/>
      <c r="N33" s="101"/>
      <c r="O33" s="89"/>
      <c r="P33" s="85"/>
      <c r="Q33" s="156"/>
    </row>
    <row r="34" spans="1:17">
      <c r="F34" s="3"/>
      <c r="G34" s="3"/>
      <c r="H34" s="3"/>
      <c r="I34" s="3"/>
      <c r="J34" s="3"/>
      <c r="K34" s="3"/>
      <c r="L34" s="3"/>
      <c r="M34" s="3"/>
      <c r="O34" s="195"/>
    </row>
    <row r="35" spans="1:17">
      <c r="F35" s="3"/>
      <c r="G35" s="3"/>
      <c r="H35" s="3"/>
      <c r="I35" s="3"/>
      <c r="J35" s="3"/>
      <c r="K35" s="3"/>
      <c r="L35" s="3"/>
      <c r="M35" s="3"/>
    </row>
    <row r="36" spans="1:17">
      <c r="F36" s="3"/>
      <c r="G36" s="3"/>
      <c r="H36" s="3"/>
      <c r="I36" s="3"/>
      <c r="J36" s="3"/>
      <c r="K36" s="3"/>
      <c r="L36" s="3"/>
      <c r="M36" s="3"/>
      <c r="O36" s="64"/>
    </row>
    <row r="37" spans="1:17">
      <c r="F37" s="3"/>
      <c r="G37" s="3"/>
      <c r="H37" s="3"/>
      <c r="I37" s="3"/>
      <c r="J37" s="3"/>
      <c r="K37" s="3"/>
      <c r="L37" s="3"/>
      <c r="M37" s="3"/>
    </row>
    <row r="38" spans="1:17">
      <c r="F38" s="3"/>
      <c r="G38" s="3"/>
      <c r="H38" s="3"/>
      <c r="I38" s="3"/>
      <c r="J38" s="3"/>
      <c r="K38" s="3"/>
      <c r="L38" s="3"/>
      <c r="M38" s="3"/>
    </row>
    <row r="39" spans="1:17">
      <c r="F39" s="3"/>
      <c r="G39" s="3"/>
      <c r="H39" s="3"/>
      <c r="I39" s="3"/>
      <c r="J39" s="3"/>
      <c r="K39" s="3"/>
      <c r="L39" s="3"/>
      <c r="M39" s="3"/>
    </row>
    <row r="40" spans="1:17">
      <c r="F40" s="3"/>
      <c r="G40" s="3"/>
      <c r="H40" s="3"/>
      <c r="I40" s="3"/>
      <c r="J40" s="3"/>
      <c r="K40" s="3"/>
      <c r="L40" s="3"/>
      <c r="M40" s="3"/>
    </row>
    <row r="41" spans="1:17">
      <c r="F41" s="3"/>
      <c r="G41" s="3"/>
      <c r="H41" s="3"/>
      <c r="I41" s="3"/>
      <c r="J41" s="3"/>
      <c r="K41" s="3"/>
      <c r="L41" s="3"/>
      <c r="M41" s="3"/>
    </row>
    <row r="42" spans="1:17">
      <c r="F42" s="3"/>
      <c r="G42" s="3"/>
      <c r="H42" s="3"/>
      <c r="I42" s="3"/>
      <c r="J42" s="3"/>
      <c r="K42" s="3"/>
      <c r="L42" s="3"/>
      <c r="M42" s="3"/>
    </row>
    <row r="43" spans="1:17">
      <c r="F43" s="3"/>
      <c r="G43" s="3"/>
      <c r="H43" s="3"/>
      <c r="I43" s="3"/>
      <c r="J43" s="3"/>
      <c r="K43" s="3"/>
      <c r="L43" s="3"/>
      <c r="M43" s="3"/>
    </row>
    <row r="44" spans="1:17">
      <c r="F44" s="3"/>
      <c r="G44" s="3"/>
      <c r="H44" s="3"/>
      <c r="I44" s="3"/>
      <c r="J44" s="3"/>
      <c r="K44" s="3"/>
      <c r="L44" s="3"/>
      <c r="M44" s="3"/>
    </row>
    <row r="45" spans="1:17">
      <c r="F45" s="3"/>
      <c r="G45" s="3"/>
      <c r="H45" s="3"/>
      <c r="I45" s="3"/>
      <c r="J45" s="3"/>
      <c r="K45" s="3"/>
      <c r="L45" s="3"/>
      <c r="M45" s="3"/>
    </row>
    <row r="46" spans="1:17">
      <c r="F46" s="3"/>
      <c r="G46" s="3"/>
      <c r="H46" s="3"/>
      <c r="I46" s="3"/>
      <c r="J46" s="3"/>
      <c r="K46" s="3"/>
      <c r="L46" s="3"/>
      <c r="M46" s="3"/>
    </row>
    <row r="47" spans="1:17">
      <c r="F47" s="3"/>
      <c r="G47" s="3"/>
      <c r="H47" s="3"/>
      <c r="I47" s="3"/>
      <c r="J47" s="3"/>
      <c r="K47" s="3"/>
      <c r="L47" s="3"/>
      <c r="M47" s="3"/>
    </row>
    <row r="48" spans="1:17">
      <c r="F48" s="3"/>
      <c r="G48" s="3"/>
      <c r="H48" s="3"/>
      <c r="I48" s="3"/>
      <c r="J48" s="3"/>
      <c r="K48" s="3"/>
      <c r="L48" s="3"/>
      <c r="M48" s="3"/>
    </row>
    <row r="49" spans="6:13">
      <c r="F49" s="3"/>
      <c r="G49" s="3"/>
      <c r="H49" s="3"/>
      <c r="I49" s="3"/>
      <c r="J49" s="3"/>
      <c r="K49" s="3"/>
      <c r="L49" s="3"/>
      <c r="M49" s="3"/>
    </row>
    <row r="50" spans="6:13">
      <c r="F50" s="3"/>
      <c r="G50" s="3"/>
      <c r="H50" s="3"/>
      <c r="I50" s="3"/>
      <c r="J50" s="3"/>
      <c r="K50" s="3"/>
      <c r="L50" s="3"/>
      <c r="M50" s="3"/>
    </row>
    <row r="51" spans="6:13">
      <c r="F51" s="3"/>
      <c r="G51" s="3"/>
      <c r="H51" s="3"/>
      <c r="I51" s="3"/>
      <c r="J51" s="3"/>
      <c r="K51" s="3"/>
      <c r="L51" s="3"/>
      <c r="M51" s="3"/>
    </row>
    <row r="52" spans="6:13">
      <c r="F52" s="3"/>
      <c r="G52" s="3"/>
      <c r="H52" s="3"/>
      <c r="I52" s="3"/>
      <c r="J52" s="3"/>
      <c r="K52" s="3"/>
      <c r="L52" s="3"/>
      <c r="M52" s="3"/>
    </row>
    <row r="53" spans="6:13">
      <c r="F53" s="3"/>
      <c r="G53" s="3"/>
      <c r="H53" s="3"/>
      <c r="I53" s="3"/>
      <c r="J53" s="3"/>
      <c r="K53" s="3"/>
      <c r="L53" s="3"/>
      <c r="M53" s="3"/>
    </row>
    <row r="54" spans="6:13">
      <c r="F54" s="3"/>
      <c r="G54" s="3"/>
      <c r="H54" s="3"/>
      <c r="I54" s="3"/>
      <c r="J54" s="3"/>
      <c r="K54" s="3"/>
      <c r="L54" s="3"/>
      <c r="M54" s="3"/>
    </row>
    <row r="55" spans="6:13">
      <c r="F55" s="3"/>
      <c r="G55" s="3"/>
      <c r="H55" s="3"/>
      <c r="I55" s="3"/>
      <c r="J55" s="3"/>
      <c r="K55" s="3"/>
      <c r="L55" s="3"/>
      <c r="M55" s="3"/>
    </row>
    <row r="56" spans="6:13">
      <c r="F56" s="3"/>
      <c r="G56" s="3"/>
      <c r="H56" s="3"/>
      <c r="I56" s="3"/>
      <c r="J56" s="3"/>
      <c r="K56" s="3"/>
      <c r="L56" s="3"/>
      <c r="M56" s="3"/>
    </row>
    <row r="57" spans="6:13">
      <c r="F57" s="3"/>
      <c r="G57" s="3"/>
      <c r="H57" s="3"/>
      <c r="I57" s="3"/>
      <c r="J57" s="3"/>
      <c r="K57" s="3"/>
      <c r="L57" s="3"/>
      <c r="M57" s="3"/>
    </row>
    <row r="58" spans="6:13">
      <c r="F58" s="3"/>
      <c r="G58" s="3"/>
      <c r="H58" s="3"/>
      <c r="I58" s="3"/>
      <c r="J58" s="3"/>
      <c r="K58" s="3"/>
      <c r="L58" s="3"/>
      <c r="M58" s="3"/>
    </row>
    <row r="59" spans="6:13">
      <c r="F59" s="3"/>
      <c r="G59" s="3"/>
      <c r="H59" s="3"/>
      <c r="I59" s="3"/>
      <c r="J59" s="3"/>
      <c r="K59" s="3"/>
      <c r="L59" s="3"/>
      <c r="M59" s="3"/>
    </row>
    <row r="60" spans="6:13">
      <c r="F60" s="3"/>
      <c r="G60" s="3"/>
      <c r="H60" s="3"/>
      <c r="I60" s="3"/>
      <c r="J60" s="3"/>
      <c r="K60" s="3"/>
      <c r="L60" s="3"/>
      <c r="M60" s="3"/>
    </row>
    <row r="61" spans="6:13">
      <c r="F61" s="3"/>
      <c r="G61" s="3"/>
      <c r="H61" s="3"/>
      <c r="I61" s="3"/>
      <c r="J61" s="3"/>
      <c r="K61" s="3"/>
      <c r="L61" s="3"/>
      <c r="M61" s="3"/>
    </row>
    <row r="62" spans="6:13">
      <c r="F62" s="3"/>
      <c r="G62" s="3"/>
      <c r="H62" s="3"/>
      <c r="I62" s="3"/>
      <c r="J62" s="3"/>
      <c r="K62" s="3"/>
      <c r="L62" s="3"/>
      <c r="M62" s="3"/>
    </row>
    <row r="63" spans="6:13">
      <c r="F63" s="3"/>
      <c r="G63" s="3"/>
      <c r="H63" s="3"/>
      <c r="I63" s="3"/>
      <c r="J63" s="3"/>
      <c r="K63" s="3"/>
      <c r="L63" s="3"/>
      <c r="M63" s="3"/>
    </row>
    <row r="64" spans="6:13">
      <c r="F64" s="3"/>
      <c r="G64" s="3"/>
      <c r="H64" s="3"/>
      <c r="I64" s="3"/>
      <c r="J64" s="3"/>
      <c r="K64" s="3"/>
      <c r="L64" s="3"/>
      <c r="M64" s="3"/>
    </row>
    <row r="65" spans="6:13">
      <c r="F65" s="3"/>
      <c r="G65" s="3"/>
      <c r="H65" s="3"/>
      <c r="I65" s="3"/>
      <c r="J65" s="3"/>
      <c r="K65" s="3"/>
      <c r="L65" s="3"/>
      <c r="M65" s="3"/>
    </row>
    <row r="66" spans="6:13">
      <c r="F66" s="3"/>
      <c r="G66" s="3"/>
      <c r="H66" s="3"/>
      <c r="I66" s="3"/>
      <c r="J66" s="3"/>
      <c r="K66" s="3"/>
      <c r="L66" s="3"/>
      <c r="M66" s="3"/>
    </row>
    <row r="67" spans="6:13">
      <c r="F67" s="3"/>
      <c r="G67" s="3"/>
      <c r="H67" s="3"/>
      <c r="I67" s="3"/>
      <c r="J67" s="3"/>
      <c r="K67" s="3"/>
      <c r="L67" s="3"/>
      <c r="M67" s="3"/>
    </row>
    <row r="68" spans="6:13">
      <c r="F68" s="3"/>
      <c r="G68" s="3"/>
      <c r="H68" s="3"/>
      <c r="I68" s="3"/>
      <c r="J68" s="3"/>
      <c r="K68" s="3"/>
      <c r="L68" s="3"/>
      <c r="M68" s="3"/>
    </row>
    <row r="69" spans="6:13">
      <c r="F69" s="3"/>
      <c r="G69" s="3"/>
      <c r="H69" s="3"/>
      <c r="I69" s="3"/>
      <c r="J69" s="3"/>
      <c r="K69" s="3"/>
      <c r="L69" s="3"/>
      <c r="M69" s="3"/>
    </row>
    <row r="70" spans="6:13">
      <c r="F70" s="3"/>
      <c r="G70" s="3"/>
      <c r="H70" s="3"/>
      <c r="I70" s="3"/>
      <c r="J70" s="3"/>
      <c r="K70" s="3"/>
      <c r="L70" s="3"/>
      <c r="M70" s="3"/>
    </row>
    <row r="71" spans="6:13">
      <c r="F71" s="3"/>
      <c r="G71" s="3"/>
      <c r="H71" s="3"/>
      <c r="I71" s="3"/>
      <c r="J71" s="3"/>
      <c r="K71" s="3"/>
      <c r="L71" s="3"/>
      <c r="M71" s="3"/>
    </row>
    <row r="72" spans="6:13">
      <c r="F72" s="3"/>
      <c r="G72" s="3"/>
      <c r="H72" s="3"/>
      <c r="I72" s="3"/>
      <c r="J72" s="3"/>
      <c r="K72" s="3"/>
      <c r="L72" s="3"/>
      <c r="M72" s="3"/>
    </row>
    <row r="73" spans="6:13">
      <c r="F73" s="3"/>
      <c r="G73" s="3"/>
      <c r="H73" s="3"/>
      <c r="I73" s="3"/>
      <c r="J73" s="3"/>
      <c r="K73" s="3"/>
      <c r="L73" s="3"/>
      <c r="M73" s="3"/>
    </row>
    <row r="74" spans="6:13">
      <c r="F74" s="3"/>
      <c r="G74" s="3"/>
      <c r="H74" s="3"/>
      <c r="I74" s="3"/>
      <c r="J74" s="3"/>
      <c r="K74" s="3"/>
      <c r="L74" s="3"/>
      <c r="M74" s="3"/>
    </row>
    <row r="75" spans="6:13">
      <c r="F75" s="3"/>
      <c r="G75" s="3"/>
      <c r="H75" s="3"/>
      <c r="I75" s="3"/>
      <c r="J75" s="3"/>
      <c r="K75" s="3"/>
      <c r="L75" s="3"/>
      <c r="M75" s="3"/>
    </row>
    <row r="76" spans="6:13">
      <c r="F76" s="3"/>
      <c r="G76" s="3"/>
      <c r="H76" s="3"/>
      <c r="I76" s="3"/>
      <c r="J76" s="3"/>
      <c r="K76" s="3"/>
      <c r="L76" s="3"/>
      <c r="M76" s="3"/>
    </row>
    <row r="77" spans="6:13">
      <c r="F77" s="3"/>
      <c r="G77" s="3"/>
      <c r="H77" s="3"/>
      <c r="I77" s="3"/>
      <c r="J77" s="3"/>
      <c r="K77" s="3"/>
      <c r="L77" s="3"/>
      <c r="M77" s="3"/>
    </row>
    <row r="78" spans="6:13">
      <c r="F78" s="3"/>
      <c r="G78" s="3"/>
      <c r="H78" s="3"/>
      <c r="I78" s="3"/>
      <c r="J78" s="3"/>
      <c r="K78" s="3"/>
      <c r="L78" s="3"/>
      <c r="M78" s="3"/>
    </row>
    <row r="79" spans="6:13">
      <c r="F79" s="3"/>
      <c r="G79" s="3"/>
      <c r="H79" s="3"/>
      <c r="I79" s="3"/>
      <c r="J79" s="3"/>
      <c r="K79" s="3"/>
      <c r="L79" s="3"/>
      <c r="M79" s="3"/>
    </row>
    <row r="80" spans="6:13">
      <c r="F80" s="3"/>
      <c r="G80" s="3"/>
      <c r="H80" s="3"/>
      <c r="I80" s="3"/>
      <c r="J80" s="3"/>
      <c r="K80" s="3"/>
      <c r="L80" s="3"/>
      <c r="M80" s="3"/>
    </row>
    <row r="81" spans="6:13">
      <c r="F81" s="3"/>
      <c r="G81" s="3"/>
      <c r="H81" s="3"/>
      <c r="I81" s="3"/>
      <c r="J81" s="3"/>
      <c r="K81" s="3"/>
      <c r="L81" s="3"/>
      <c r="M81" s="3"/>
    </row>
    <row r="82" spans="6:13">
      <c r="F82" s="3"/>
      <c r="G82" s="3"/>
      <c r="H82" s="3"/>
      <c r="I82" s="3"/>
      <c r="J82" s="3"/>
      <c r="K82" s="3"/>
      <c r="L82" s="3"/>
      <c r="M82" s="3"/>
    </row>
    <row r="83" spans="6:13">
      <c r="F83" s="3"/>
      <c r="G83" s="3"/>
      <c r="H83" s="3"/>
      <c r="I83" s="3"/>
      <c r="J83" s="3"/>
      <c r="K83" s="3"/>
      <c r="L83" s="3"/>
      <c r="M83" s="3"/>
    </row>
    <row r="84" spans="6:13">
      <c r="F84" s="3"/>
      <c r="G84" s="3"/>
      <c r="H84" s="3"/>
      <c r="I84" s="3"/>
      <c r="J84" s="3"/>
      <c r="K84" s="3"/>
      <c r="L84" s="3"/>
      <c r="M84" s="3"/>
    </row>
    <row r="85" spans="6:13">
      <c r="F85" s="3"/>
      <c r="G85" s="3"/>
      <c r="H85" s="3"/>
      <c r="I85" s="3"/>
      <c r="J85" s="3"/>
      <c r="K85" s="3"/>
      <c r="L85" s="3"/>
      <c r="M85" s="3"/>
    </row>
    <row r="86" spans="6:13">
      <c r="F86" s="3"/>
      <c r="G86" s="3"/>
      <c r="H86" s="3"/>
      <c r="I86" s="3"/>
      <c r="J86" s="3"/>
      <c r="K86" s="3"/>
      <c r="L86" s="3"/>
      <c r="M86" s="3"/>
    </row>
    <row r="87" spans="6:13">
      <c r="F87" s="3"/>
      <c r="G87" s="3"/>
      <c r="H87" s="3"/>
      <c r="I87" s="3"/>
      <c r="J87" s="3"/>
      <c r="K87" s="3"/>
      <c r="L87" s="3"/>
      <c r="M87" s="3"/>
    </row>
    <row r="88" spans="6:13">
      <c r="F88" s="3"/>
      <c r="G88" s="3"/>
      <c r="H88" s="3"/>
      <c r="I88" s="3"/>
      <c r="J88" s="3"/>
      <c r="K88" s="3"/>
      <c r="L88" s="3"/>
      <c r="M88" s="3"/>
    </row>
    <row r="89" spans="6:13">
      <c r="F89" s="3"/>
      <c r="G89" s="3"/>
      <c r="H89" s="3"/>
      <c r="I89" s="3"/>
      <c r="J89" s="3"/>
      <c r="K89" s="3"/>
      <c r="L89" s="3"/>
      <c r="M89" s="3"/>
    </row>
    <row r="90" spans="6:13">
      <c r="F90" s="3"/>
      <c r="G90" s="3"/>
      <c r="H90" s="3"/>
      <c r="I90" s="3"/>
      <c r="J90" s="3"/>
      <c r="K90" s="3"/>
      <c r="L90" s="3"/>
      <c r="M90" s="3"/>
    </row>
    <row r="91" spans="6:13">
      <c r="F91" s="3"/>
      <c r="G91" s="3"/>
      <c r="H91" s="3"/>
      <c r="I91" s="3"/>
      <c r="J91" s="3"/>
      <c r="K91" s="3"/>
      <c r="L91" s="3"/>
      <c r="M91" s="3"/>
    </row>
    <row r="92" spans="6:13">
      <c r="F92" s="3"/>
      <c r="G92" s="3"/>
      <c r="H92" s="3"/>
      <c r="I92" s="3"/>
      <c r="J92" s="3"/>
      <c r="K92" s="3"/>
      <c r="L92" s="3"/>
      <c r="M92" s="3"/>
    </row>
    <row r="93" spans="6:13">
      <c r="F93" s="3"/>
      <c r="G93" s="3"/>
      <c r="H93" s="3"/>
      <c r="I93" s="3"/>
      <c r="J93" s="3"/>
      <c r="K93" s="3"/>
      <c r="L93" s="3"/>
      <c r="M93" s="3"/>
    </row>
    <row r="94" spans="6:13">
      <c r="F94" s="3"/>
      <c r="G94" s="3"/>
      <c r="H94" s="3"/>
      <c r="I94" s="3"/>
      <c r="J94" s="3"/>
      <c r="K94" s="3"/>
      <c r="L94" s="3"/>
      <c r="M94" s="3"/>
    </row>
    <row r="95" spans="6:13">
      <c r="F95" s="3"/>
      <c r="G95" s="3"/>
      <c r="H95" s="3"/>
      <c r="I95" s="3"/>
      <c r="J95" s="3"/>
      <c r="K95" s="3"/>
      <c r="L95" s="3"/>
      <c r="M95" s="3"/>
    </row>
    <row r="96" spans="6:13">
      <c r="F96" s="3"/>
      <c r="G96" s="3"/>
      <c r="H96" s="3"/>
      <c r="I96" s="3"/>
      <c r="J96" s="3"/>
      <c r="K96" s="3"/>
      <c r="L96" s="3"/>
      <c r="M96" s="3"/>
    </row>
    <row r="97" spans="6:13">
      <c r="F97" s="3"/>
      <c r="G97" s="3"/>
      <c r="H97" s="3"/>
      <c r="I97" s="3"/>
      <c r="J97" s="3"/>
      <c r="K97" s="3"/>
      <c r="L97" s="3"/>
      <c r="M97" s="3"/>
    </row>
    <row r="98" spans="6:13">
      <c r="F98" s="3"/>
      <c r="G98" s="3"/>
      <c r="H98" s="3"/>
      <c r="I98" s="3"/>
      <c r="J98" s="3"/>
      <c r="K98" s="3"/>
      <c r="L98" s="3"/>
      <c r="M98" s="3"/>
    </row>
    <row r="99" spans="6:13">
      <c r="F99" s="3"/>
      <c r="G99" s="3"/>
      <c r="H99" s="3"/>
      <c r="I99" s="3"/>
      <c r="J99" s="3"/>
      <c r="K99" s="3"/>
      <c r="L99" s="3"/>
      <c r="M99" s="3"/>
    </row>
    <row r="100" spans="6:13">
      <c r="F100" s="3"/>
      <c r="G100" s="3"/>
      <c r="H100" s="3"/>
      <c r="I100" s="3"/>
      <c r="J100" s="3"/>
      <c r="K100" s="3"/>
      <c r="L100" s="3"/>
      <c r="M100" s="3"/>
    </row>
    <row r="101" spans="6:13">
      <c r="F101" s="3"/>
      <c r="G101" s="3"/>
      <c r="H101" s="3"/>
      <c r="I101" s="3"/>
      <c r="J101" s="3"/>
      <c r="K101" s="3"/>
      <c r="L101" s="3"/>
      <c r="M101" s="3"/>
    </row>
    <row r="102" spans="6:13">
      <c r="F102" s="3"/>
      <c r="G102" s="3"/>
      <c r="H102" s="3"/>
      <c r="I102" s="3"/>
      <c r="J102" s="3"/>
      <c r="K102" s="3"/>
      <c r="L102" s="3"/>
      <c r="M102" s="3"/>
    </row>
    <row r="103" spans="6:13">
      <c r="F103" s="3"/>
      <c r="G103" s="3"/>
      <c r="H103" s="3"/>
      <c r="I103" s="3"/>
      <c r="J103" s="3"/>
      <c r="K103" s="3"/>
      <c r="L103" s="3"/>
      <c r="M103" s="3"/>
    </row>
    <row r="104" spans="6:13">
      <c r="F104" s="3"/>
      <c r="G104" s="3"/>
      <c r="H104" s="3"/>
      <c r="I104" s="3"/>
      <c r="J104" s="3"/>
      <c r="K104" s="3"/>
      <c r="L104" s="3"/>
      <c r="M104" s="3"/>
    </row>
    <row r="105" spans="6:13">
      <c r="F105" s="3"/>
      <c r="G105" s="3"/>
      <c r="H105" s="3"/>
      <c r="I105" s="3"/>
      <c r="J105" s="3"/>
      <c r="K105" s="3"/>
      <c r="L105" s="3"/>
      <c r="M105" s="3"/>
    </row>
    <row r="106" spans="6:13">
      <c r="F106" s="3"/>
      <c r="G106" s="3"/>
      <c r="H106" s="3"/>
      <c r="I106" s="3"/>
      <c r="J106" s="3"/>
      <c r="K106" s="3"/>
      <c r="L106" s="3"/>
      <c r="M106" s="3"/>
    </row>
    <row r="107" spans="6:13">
      <c r="F107" s="3"/>
      <c r="G107" s="3"/>
      <c r="H107" s="3"/>
      <c r="I107" s="3"/>
      <c r="J107" s="3"/>
      <c r="K107" s="3"/>
      <c r="L107" s="3"/>
      <c r="M107" s="3"/>
    </row>
    <row r="108" spans="6:13">
      <c r="F108" s="3"/>
      <c r="G108" s="3"/>
      <c r="H108" s="3"/>
      <c r="I108" s="3"/>
      <c r="J108" s="3"/>
      <c r="K108" s="3"/>
      <c r="L108" s="3"/>
      <c r="M108" s="3"/>
    </row>
    <row r="109" spans="6:13">
      <c r="F109" s="3"/>
      <c r="G109" s="3"/>
      <c r="H109" s="3"/>
      <c r="I109" s="3"/>
      <c r="J109" s="3"/>
      <c r="K109" s="3"/>
      <c r="L109" s="3"/>
      <c r="M109" s="3"/>
    </row>
    <row r="110" spans="6:13">
      <c r="F110" s="3"/>
      <c r="G110" s="3"/>
      <c r="H110" s="3"/>
      <c r="I110" s="3"/>
      <c r="J110" s="3"/>
      <c r="K110" s="3"/>
      <c r="L110" s="3"/>
      <c r="M110" s="3"/>
    </row>
    <row r="111" spans="6:13">
      <c r="F111" s="3"/>
      <c r="G111" s="3"/>
      <c r="H111" s="3"/>
      <c r="I111" s="3"/>
      <c r="J111" s="3"/>
      <c r="K111" s="3"/>
      <c r="L111" s="3"/>
      <c r="M111" s="3"/>
    </row>
    <row r="112" spans="6:13">
      <c r="F112" s="3"/>
      <c r="G112" s="3"/>
      <c r="H112" s="3"/>
      <c r="I112" s="3"/>
      <c r="J112" s="3"/>
      <c r="K112" s="3"/>
      <c r="L112" s="3"/>
      <c r="M112" s="3"/>
    </row>
    <row r="113" spans="6:13">
      <c r="F113" s="3"/>
      <c r="G113" s="3"/>
      <c r="H113" s="3"/>
      <c r="I113" s="3"/>
      <c r="J113" s="3"/>
      <c r="K113" s="3"/>
      <c r="L113" s="3"/>
      <c r="M113" s="3"/>
    </row>
    <row r="114" spans="6:13">
      <c r="F114" s="3"/>
      <c r="G114" s="3"/>
      <c r="H114" s="3"/>
      <c r="I114" s="3"/>
      <c r="J114" s="3"/>
      <c r="K114" s="3"/>
      <c r="L114" s="3"/>
      <c r="M114" s="3"/>
    </row>
    <row r="115" spans="6:13">
      <c r="F115" s="3"/>
      <c r="G115" s="3"/>
      <c r="H115" s="3"/>
      <c r="I115" s="3"/>
      <c r="J115" s="3"/>
      <c r="K115" s="3"/>
      <c r="L115" s="3"/>
      <c r="M115" s="3"/>
    </row>
    <row r="116" spans="6:13">
      <c r="F116" s="3"/>
      <c r="G116" s="3"/>
      <c r="H116" s="3"/>
      <c r="I116" s="3"/>
      <c r="J116" s="3"/>
      <c r="K116" s="3"/>
      <c r="L116" s="3"/>
      <c r="M116" s="3"/>
    </row>
    <row r="117" spans="6:13">
      <c r="F117" s="3"/>
      <c r="G117" s="3"/>
      <c r="H117" s="3"/>
      <c r="I117" s="3"/>
      <c r="J117" s="3"/>
      <c r="K117" s="3"/>
      <c r="L117" s="3"/>
      <c r="M117" s="3"/>
    </row>
    <row r="118" spans="6:13">
      <c r="F118" s="3"/>
      <c r="G118" s="3"/>
      <c r="H118" s="3"/>
      <c r="I118" s="3"/>
      <c r="J118" s="3"/>
      <c r="K118" s="3"/>
      <c r="L118" s="3"/>
      <c r="M118" s="3"/>
    </row>
    <row r="119" spans="6:13">
      <c r="F119" s="3"/>
      <c r="G119" s="3"/>
      <c r="H119" s="3"/>
      <c r="I119" s="3"/>
      <c r="J119" s="3"/>
      <c r="K119" s="3"/>
      <c r="L119" s="3"/>
      <c r="M119" s="3"/>
    </row>
    <row r="120" spans="6:13">
      <c r="F120" s="3"/>
      <c r="G120" s="3"/>
      <c r="H120" s="3"/>
      <c r="I120" s="3"/>
      <c r="J120" s="3"/>
      <c r="K120" s="3"/>
      <c r="L120" s="3"/>
      <c r="M120" s="3"/>
    </row>
    <row r="121" spans="6:13">
      <c r="F121" s="3"/>
      <c r="G121" s="3"/>
      <c r="H121" s="3"/>
      <c r="I121" s="3"/>
      <c r="J121" s="3"/>
      <c r="K121" s="3"/>
      <c r="L121" s="3"/>
      <c r="M121" s="3"/>
    </row>
    <row r="122" spans="6:13">
      <c r="F122" s="3"/>
      <c r="G122" s="3"/>
      <c r="H122" s="3"/>
      <c r="I122" s="3"/>
      <c r="J122" s="3"/>
      <c r="K122" s="3"/>
      <c r="L122" s="3"/>
      <c r="M122" s="3"/>
    </row>
    <row r="123" spans="6:13">
      <c r="F123" s="3"/>
      <c r="G123" s="3"/>
      <c r="H123" s="3"/>
      <c r="I123" s="3"/>
      <c r="J123" s="3"/>
      <c r="K123" s="3"/>
      <c r="L123" s="3"/>
      <c r="M123" s="3"/>
    </row>
    <row r="124" spans="6:13">
      <c r="F124" s="3"/>
      <c r="G124" s="3"/>
      <c r="H124" s="3"/>
      <c r="I124" s="3"/>
      <c r="J124" s="3"/>
      <c r="K124" s="3"/>
      <c r="L124" s="3"/>
      <c r="M124" s="3"/>
    </row>
    <row r="125" spans="6:13">
      <c r="F125" s="3"/>
      <c r="G125" s="3"/>
      <c r="H125" s="3"/>
      <c r="I125" s="3"/>
      <c r="J125" s="3"/>
      <c r="K125" s="3"/>
      <c r="L125" s="3"/>
      <c r="M125" s="3"/>
    </row>
    <row r="126" spans="6:13">
      <c r="F126" s="3"/>
      <c r="G126" s="3"/>
      <c r="H126" s="3"/>
      <c r="I126" s="3"/>
      <c r="J126" s="3"/>
      <c r="K126" s="3"/>
      <c r="L126" s="3"/>
      <c r="M126" s="3"/>
    </row>
    <row r="127" spans="6:13">
      <c r="F127" s="3"/>
      <c r="G127" s="3"/>
      <c r="H127" s="3"/>
      <c r="I127" s="3"/>
      <c r="J127" s="3"/>
      <c r="K127" s="3"/>
      <c r="L127" s="3"/>
      <c r="M127" s="3"/>
    </row>
    <row r="128" spans="6:13">
      <c r="F128" s="3"/>
      <c r="G128" s="3"/>
      <c r="H128" s="3"/>
      <c r="I128" s="3"/>
      <c r="J128" s="3"/>
      <c r="K128" s="3"/>
      <c r="L128" s="3"/>
      <c r="M128" s="3"/>
    </row>
    <row r="129" spans="6:13">
      <c r="F129" s="3"/>
      <c r="G129" s="3"/>
      <c r="H129" s="3"/>
      <c r="I129" s="3"/>
      <c r="J129" s="3"/>
      <c r="K129" s="3"/>
      <c r="L129" s="3"/>
      <c r="M129" s="3"/>
    </row>
    <row r="130" spans="6:13">
      <c r="F130" s="3"/>
      <c r="G130" s="3"/>
      <c r="H130" s="3"/>
      <c r="I130" s="3"/>
      <c r="J130" s="3"/>
      <c r="K130" s="3"/>
      <c r="L130" s="3"/>
      <c r="M130" s="3"/>
    </row>
    <row r="131" spans="6:13">
      <c r="F131" s="3"/>
      <c r="G131" s="3"/>
      <c r="H131" s="3"/>
      <c r="I131" s="3"/>
      <c r="J131" s="3"/>
      <c r="K131" s="3"/>
      <c r="L131" s="3"/>
      <c r="M131" s="3"/>
    </row>
    <row r="132" spans="6:13">
      <c r="F132" s="3"/>
      <c r="G132" s="3"/>
      <c r="H132" s="3"/>
      <c r="I132" s="3"/>
      <c r="J132" s="3"/>
      <c r="K132" s="3"/>
      <c r="L132" s="3"/>
      <c r="M132" s="3"/>
    </row>
    <row r="133" spans="6:13">
      <c r="F133" s="3"/>
      <c r="G133" s="3"/>
      <c r="H133" s="3"/>
      <c r="I133" s="3"/>
      <c r="J133" s="3"/>
      <c r="K133" s="3"/>
      <c r="L133" s="3"/>
      <c r="M133" s="3"/>
    </row>
    <row r="134" spans="6:13">
      <c r="F134" s="3"/>
      <c r="G134" s="3"/>
      <c r="H134" s="3"/>
      <c r="I134" s="3"/>
      <c r="J134" s="3"/>
      <c r="K134" s="3"/>
      <c r="L134" s="3"/>
      <c r="M134" s="3"/>
    </row>
    <row r="135" spans="6:13">
      <c r="F135" s="3"/>
      <c r="G135" s="3"/>
      <c r="H135" s="3"/>
      <c r="I135" s="3"/>
      <c r="J135" s="3"/>
      <c r="K135" s="3"/>
      <c r="L135" s="3"/>
      <c r="M135" s="3"/>
    </row>
    <row r="136" spans="6:13">
      <c r="F136" s="3"/>
      <c r="G136" s="3"/>
      <c r="H136" s="3"/>
      <c r="I136" s="3"/>
      <c r="J136" s="3"/>
      <c r="K136" s="3"/>
      <c r="L136" s="3"/>
      <c r="M136" s="3"/>
    </row>
    <row r="137" spans="6:13">
      <c r="F137" s="3"/>
      <c r="G137" s="3"/>
      <c r="H137" s="3"/>
      <c r="I137" s="3"/>
      <c r="J137" s="3"/>
      <c r="K137" s="3"/>
      <c r="L137" s="3"/>
      <c r="M137" s="3"/>
    </row>
    <row r="138" spans="6:13">
      <c r="F138" s="3"/>
      <c r="G138" s="3"/>
      <c r="H138" s="3"/>
      <c r="I138" s="3"/>
      <c r="J138" s="3"/>
      <c r="K138" s="3"/>
      <c r="L138" s="3"/>
      <c r="M138" s="3"/>
    </row>
    <row r="139" spans="6:13">
      <c r="F139" s="3"/>
      <c r="G139" s="3"/>
      <c r="H139" s="3"/>
      <c r="I139" s="3"/>
      <c r="J139" s="3"/>
      <c r="K139" s="3"/>
      <c r="L139" s="3"/>
      <c r="M139" s="3"/>
    </row>
    <row r="140" spans="6:13">
      <c r="F140" s="3"/>
      <c r="G140" s="3"/>
      <c r="H140" s="3"/>
      <c r="I140" s="3"/>
      <c r="J140" s="3"/>
      <c r="K140" s="3"/>
      <c r="L140" s="3"/>
      <c r="M140" s="3"/>
    </row>
    <row r="141" spans="6:13">
      <c r="F141" s="3"/>
      <c r="G141" s="3"/>
      <c r="H141" s="3"/>
      <c r="I141" s="3"/>
      <c r="J141" s="3"/>
      <c r="K141" s="3"/>
      <c r="L141" s="3"/>
      <c r="M141" s="3"/>
    </row>
    <row r="142" spans="6:13">
      <c r="F142" s="3"/>
      <c r="G142" s="3"/>
      <c r="H142" s="3"/>
      <c r="I142" s="3"/>
      <c r="J142" s="3"/>
      <c r="K142" s="3"/>
      <c r="L142" s="3"/>
      <c r="M142" s="3"/>
    </row>
    <row r="143" spans="6:13">
      <c r="F143" s="3"/>
      <c r="G143" s="3"/>
      <c r="H143" s="3"/>
      <c r="I143" s="3"/>
      <c r="J143" s="3"/>
      <c r="K143" s="3"/>
      <c r="L143" s="3"/>
      <c r="M143" s="3"/>
    </row>
    <row r="144" spans="6:13">
      <c r="F144" s="3"/>
      <c r="G144" s="3"/>
      <c r="H144" s="3"/>
      <c r="I144" s="3"/>
      <c r="J144" s="3"/>
      <c r="K144" s="3"/>
      <c r="L144" s="3"/>
      <c r="M144" s="3"/>
    </row>
    <row r="145" spans="6:13">
      <c r="F145" s="3"/>
      <c r="G145" s="3"/>
      <c r="H145" s="3"/>
      <c r="I145" s="3"/>
      <c r="J145" s="3"/>
      <c r="K145" s="3"/>
      <c r="L145" s="3"/>
      <c r="M145" s="3"/>
    </row>
    <row r="146" spans="6:13">
      <c r="F146" s="3"/>
      <c r="G146" s="3"/>
      <c r="H146" s="3"/>
      <c r="I146" s="3"/>
      <c r="J146" s="3"/>
      <c r="K146" s="3"/>
      <c r="L146" s="3"/>
      <c r="M146" s="3"/>
    </row>
    <row r="147" spans="6:13">
      <c r="F147" s="3"/>
      <c r="G147" s="3"/>
      <c r="H147" s="3"/>
      <c r="I147" s="3"/>
      <c r="J147" s="3"/>
      <c r="K147" s="3"/>
      <c r="L147" s="3"/>
      <c r="M147" s="3"/>
    </row>
  </sheetData>
  <autoFilter ref="A1:P36" xr:uid="{00000000-0001-0000-0000-000000000000}"/>
  <mergeCells count="132">
    <mergeCell ref="Q30:Q33"/>
    <mergeCell ref="N20:N21"/>
    <mergeCell ref="O20:O21"/>
    <mergeCell ref="P20:P21"/>
    <mergeCell ref="Q20:Q21"/>
    <mergeCell ref="P2:P3"/>
    <mergeCell ref="N4:N6"/>
    <mergeCell ref="O4:O6"/>
    <mergeCell ref="P4:P6"/>
    <mergeCell ref="Q2:Q3"/>
    <mergeCell ref="Q4:Q6"/>
    <mergeCell ref="Q8:Q9"/>
    <mergeCell ref="Q10:Q11"/>
    <mergeCell ref="Q12:Q14"/>
    <mergeCell ref="Q15:Q17"/>
    <mergeCell ref="Q22:Q23"/>
    <mergeCell ref="Q24:Q25"/>
    <mergeCell ref="Q26:Q27"/>
    <mergeCell ref="C10:C11"/>
    <mergeCell ref="C12:C14"/>
    <mergeCell ref="C15:C17"/>
    <mergeCell ref="C18:C19"/>
    <mergeCell ref="C20:C21"/>
    <mergeCell ref="G2:G11"/>
    <mergeCell ref="G12:G13"/>
    <mergeCell ref="G22:G23"/>
    <mergeCell ref="D20:D21"/>
    <mergeCell ref="D8:D9"/>
    <mergeCell ref="A24:A25"/>
    <mergeCell ref="O22:O23"/>
    <mergeCell ref="P22:P23"/>
    <mergeCell ref="D24:D25"/>
    <mergeCell ref="E24:E25"/>
    <mergeCell ref="F24:F25"/>
    <mergeCell ref="N24:N25"/>
    <mergeCell ref="B22:B23"/>
    <mergeCell ref="B24:B25"/>
    <mergeCell ref="O24:O25"/>
    <mergeCell ref="P24:P25"/>
    <mergeCell ref="D22:D23"/>
    <mergeCell ref="A22:A23"/>
    <mergeCell ref="E22:E23"/>
    <mergeCell ref="F22:F23"/>
    <mergeCell ref="N22:N23"/>
    <mergeCell ref="C22:C23"/>
    <mergeCell ref="C24:C25"/>
    <mergeCell ref="G24:G25"/>
    <mergeCell ref="A20:A21"/>
    <mergeCell ref="H20:H21"/>
    <mergeCell ref="J20:J21"/>
    <mergeCell ref="K20:K21"/>
    <mergeCell ref="N18:N19"/>
    <mergeCell ref="O18:O19"/>
    <mergeCell ref="P18:P19"/>
    <mergeCell ref="Q18:Q19"/>
    <mergeCell ref="D18:D19"/>
    <mergeCell ref="A18:A19"/>
    <mergeCell ref="H18:H19"/>
    <mergeCell ref="J18:J19"/>
    <mergeCell ref="K18:K19"/>
    <mergeCell ref="B18:B19"/>
    <mergeCell ref="B20:B21"/>
    <mergeCell ref="I18:I19"/>
    <mergeCell ref="L18:L19"/>
    <mergeCell ref="M18:M19"/>
    <mergeCell ref="I20:I21"/>
    <mergeCell ref="L20:L21"/>
    <mergeCell ref="M20:M21"/>
    <mergeCell ref="A15:A17"/>
    <mergeCell ref="H15:H17"/>
    <mergeCell ref="J15:J17"/>
    <mergeCell ref="K15:K17"/>
    <mergeCell ref="O12:O14"/>
    <mergeCell ref="P12:P14"/>
    <mergeCell ref="D15:D17"/>
    <mergeCell ref="N15:N17"/>
    <mergeCell ref="O15:O17"/>
    <mergeCell ref="P15:P17"/>
    <mergeCell ref="E12:E13"/>
    <mergeCell ref="F12:F13"/>
    <mergeCell ref="D12:D14"/>
    <mergeCell ref="A12:A14"/>
    <mergeCell ref="N12:N14"/>
    <mergeCell ref="B12:B14"/>
    <mergeCell ref="B15:B17"/>
    <mergeCell ref="I15:I17"/>
    <mergeCell ref="L15:L17"/>
    <mergeCell ref="M15:M17"/>
    <mergeCell ref="A8:A9"/>
    <mergeCell ref="N8:N9"/>
    <mergeCell ref="O8:O9"/>
    <mergeCell ref="P8:P9"/>
    <mergeCell ref="N10:N11"/>
    <mergeCell ref="O10:O11"/>
    <mergeCell ref="D10:D11"/>
    <mergeCell ref="A10:A11"/>
    <mergeCell ref="P10:P11"/>
    <mergeCell ref="E2:E11"/>
    <mergeCell ref="F2:F11"/>
    <mergeCell ref="D2:D3"/>
    <mergeCell ref="A2:A3"/>
    <mergeCell ref="D4:D6"/>
    <mergeCell ref="A4:A6"/>
    <mergeCell ref="B2:B3"/>
    <mergeCell ref="B4:B6"/>
    <mergeCell ref="B8:B9"/>
    <mergeCell ref="N2:N3"/>
    <mergeCell ref="O2:O3"/>
    <mergeCell ref="B10:B11"/>
    <mergeCell ref="C2:C3"/>
    <mergeCell ref="C4:C6"/>
    <mergeCell ref="C8:C9"/>
    <mergeCell ref="D26:D27"/>
    <mergeCell ref="A26:A27"/>
    <mergeCell ref="P26:P27"/>
    <mergeCell ref="N26:N27"/>
    <mergeCell ref="O26:O27"/>
    <mergeCell ref="D30:D33"/>
    <mergeCell ref="A30:A33"/>
    <mergeCell ref="J30:J33"/>
    <mergeCell ref="K30:K33"/>
    <mergeCell ref="N30:N33"/>
    <mergeCell ref="O30:O33"/>
    <mergeCell ref="P30:P33"/>
    <mergeCell ref="H30:H33"/>
    <mergeCell ref="B26:B27"/>
    <mergeCell ref="B30:B33"/>
    <mergeCell ref="C26:C27"/>
    <mergeCell ref="C30:C33"/>
    <mergeCell ref="I30:I33"/>
    <mergeCell ref="L30:L33"/>
    <mergeCell ref="M30:M33"/>
  </mergeCells>
  <pageMargins left="0.7" right="0.7" top="0.75" bottom="0.75" header="0.3" footer="0.3"/>
  <pageSetup paperSize="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4"/>
  <sheetViews>
    <sheetView topLeftCell="C1" zoomScale="90" zoomScaleNormal="90" workbookViewId="0">
      <selection activeCell="N14" sqref="N14"/>
    </sheetView>
  </sheetViews>
  <sheetFormatPr defaultRowHeight="15" customHeight="1"/>
  <cols>
    <col min="1" max="1" width="4.140625" customWidth="1"/>
    <col min="2" max="2" width="45.28515625" customWidth="1"/>
    <col min="3" max="3" width="36.5703125" customWidth="1"/>
    <col min="4" max="4" width="29.7109375" customWidth="1"/>
    <col min="5" max="5" width="14.85546875" customWidth="1"/>
    <col min="6" max="6" width="33.28515625" customWidth="1"/>
    <col min="7" max="8" width="22" customWidth="1"/>
    <col min="9" max="11" width="16" customWidth="1"/>
    <col min="12" max="12" width="13.5703125" customWidth="1"/>
    <col min="13" max="13" width="41.85546875" customWidth="1"/>
    <col min="14" max="14" width="41.28515625" customWidth="1"/>
  </cols>
  <sheetData>
    <row r="1" spans="1:14" ht="69.75" customHeight="1">
      <c r="A1" s="78" t="s">
        <v>0</v>
      </c>
      <c r="B1" s="43" t="s">
        <v>153</v>
      </c>
      <c r="C1" s="75" t="s">
        <v>4</v>
      </c>
      <c r="D1" s="75" t="s">
        <v>154</v>
      </c>
      <c r="E1" s="75" t="s">
        <v>6</v>
      </c>
      <c r="F1" s="76" t="s">
        <v>7</v>
      </c>
      <c r="G1" s="76" t="s">
        <v>8</v>
      </c>
      <c r="H1" s="76" t="s">
        <v>9</v>
      </c>
      <c r="I1" s="76" t="s">
        <v>155</v>
      </c>
      <c r="J1" s="76" t="s">
        <v>11</v>
      </c>
      <c r="K1" s="76" t="s">
        <v>12</v>
      </c>
      <c r="L1" s="79" t="s">
        <v>14</v>
      </c>
      <c r="M1" s="79" t="s">
        <v>15</v>
      </c>
      <c r="N1" s="77" t="s">
        <v>16</v>
      </c>
    </row>
    <row r="2" spans="1:14" ht="77.45" customHeight="1">
      <c r="A2" s="190">
        <v>4</v>
      </c>
      <c r="B2" s="193" t="s">
        <v>156</v>
      </c>
      <c r="C2" s="66" t="s">
        <v>157</v>
      </c>
      <c r="D2" s="22" t="s">
        <v>158</v>
      </c>
      <c r="E2" s="27">
        <v>2.96</v>
      </c>
      <c r="F2" s="22" t="s">
        <v>159</v>
      </c>
      <c r="G2" s="22" t="s">
        <v>160</v>
      </c>
      <c r="H2" s="22" t="s">
        <v>161</v>
      </c>
      <c r="I2" s="22" t="s">
        <v>162</v>
      </c>
      <c r="J2" s="22">
        <v>1</v>
      </c>
      <c r="K2" s="22">
        <v>1</v>
      </c>
      <c r="L2" s="191">
        <f>252404+232720</f>
        <v>485124</v>
      </c>
      <c r="M2" s="103" t="s">
        <v>163</v>
      </c>
      <c r="N2" s="103" t="s">
        <v>27</v>
      </c>
    </row>
    <row r="3" spans="1:14" ht="84" customHeight="1">
      <c r="A3" s="190"/>
      <c r="B3" s="193"/>
      <c r="C3" s="66" t="s">
        <v>164</v>
      </c>
      <c r="D3" s="22" t="s">
        <v>165</v>
      </c>
      <c r="E3" s="27">
        <v>0.2</v>
      </c>
      <c r="F3" s="22" t="s">
        <v>166</v>
      </c>
      <c r="G3" s="22" t="s">
        <v>167</v>
      </c>
      <c r="H3" s="22" t="s">
        <v>168</v>
      </c>
      <c r="I3" s="27" t="s">
        <v>169</v>
      </c>
      <c r="J3" s="22">
        <v>0</v>
      </c>
      <c r="K3" s="22">
        <v>0</v>
      </c>
      <c r="L3" s="191"/>
      <c r="M3" s="190"/>
      <c r="N3" s="190"/>
    </row>
    <row r="4" spans="1:14" ht="108" customHeight="1">
      <c r="A4" s="190"/>
      <c r="B4" s="193"/>
      <c r="C4" s="66" t="s">
        <v>170</v>
      </c>
      <c r="D4" s="22" t="s">
        <v>171</v>
      </c>
      <c r="E4" s="27">
        <v>0.2</v>
      </c>
      <c r="F4" s="22" t="s">
        <v>172</v>
      </c>
      <c r="G4" s="22" t="s">
        <v>173</v>
      </c>
      <c r="H4" s="22" t="s">
        <v>174</v>
      </c>
      <c r="I4" s="22" t="s">
        <v>175</v>
      </c>
      <c r="J4" s="22">
        <v>1</v>
      </c>
      <c r="K4" s="22">
        <v>1</v>
      </c>
      <c r="L4" s="191"/>
      <c r="M4" s="190"/>
      <c r="N4" s="190"/>
    </row>
    <row r="5" spans="1:14" ht="15" customHeight="1">
      <c r="A5" s="190">
        <v>13</v>
      </c>
      <c r="B5" s="103" t="s">
        <v>176</v>
      </c>
      <c r="C5" s="190" t="s">
        <v>177</v>
      </c>
      <c r="D5" s="190" t="s">
        <v>177</v>
      </c>
      <c r="E5" s="192">
        <v>1</v>
      </c>
      <c r="F5" s="190" t="s">
        <v>136</v>
      </c>
      <c r="G5" s="190"/>
      <c r="H5" s="190"/>
      <c r="I5" s="190"/>
      <c r="J5" s="190"/>
      <c r="K5" s="190"/>
      <c r="L5" s="191">
        <v>14876</v>
      </c>
      <c r="M5" s="103" t="s">
        <v>178</v>
      </c>
      <c r="N5" s="103" t="s">
        <v>27</v>
      </c>
    </row>
    <row r="6" spans="1:14" ht="15" customHeight="1">
      <c r="A6" s="190"/>
      <c r="B6" s="190"/>
      <c r="C6" s="190"/>
      <c r="D6" s="190"/>
      <c r="E6" s="190"/>
      <c r="F6" s="190"/>
      <c r="G6" s="190"/>
      <c r="H6" s="190"/>
      <c r="I6" s="190"/>
      <c r="J6" s="190"/>
      <c r="K6" s="190"/>
      <c r="L6" s="191"/>
      <c r="M6" s="103"/>
      <c r="N6" s="103"/>
    </row>
    <row r="7" spans="1:14" ht="15" customHeight="1">
      <c r="A7" s="190"/>
      <c r="B7" s="190"/>
      <c r="C7" s="190"/>
      <c r="D7" s="190"/>
      <c r="E7" s="190"/>
      <c r="F7" s="190"/>
      <c r="G7" s="190"/>
      <c r="H7" s="190"/>
      <c r="I7" s="190"/>
      <c r="J7" s="190"/>
      <c r="K7" s="190"/>
      <c r="L7" s="191"/>
      <c r="M7" s="103"/>
      <c r="N7" s="103"/>
    </row>
    <row r="8" spans="1:14" ht="15" customHeight="1">
      <c r="A8" s="190"/>
      <c r="B8" s="190"/>
      <c r="C8" s="190"/>
      <c r="D8" s="190"/>
      <c r="E8" s="190"/>
      <c r="F8" s="190"/>
      <c r="G8" s="190"/>
      <c r="H8" s="190"/>
      <c r="I8" s="190"/>
      <c r="J8" s="190"/>
      <c r="K8" s="190"/>
      <c r="L8" s="191"/>
      <c r="M8" s="103"/>
      <c r="N8" s="103"/>
    </row>
    <row r="9" spans="1:14" ht="78.75" customHeight="1">
      <c r="A9" s="65">
        <v>19</v>
      </c>
      <c r="B9" s="22" t="s">
        <v>179</v>
      </c>
      <c r="C9" s="65" t="s">
        <v>180</v>
      </c>
      <c r="D9" s="65" t="s">
        <v>148</v>
      </c>
      <c r="E9" s="68">
        <v>0.9</v>
      </c>
      <c r="F9" s="65" t="s">
        <v>136</v>
      </c>
      <c r="G9" s="65"/>
      <c r="H9" s="65"/>
      <c r="I9" s="65"/>
      <c r="J9" s="65"/>
      <c r="K9" s="65"/>
      <c r="L9" s="65"/>
      <c r="M9" s="65"/>
      <c r="N9" s="65" t="s">
        <v>181</v>
      </c>
    </row>
    <row r="10" spans="1:14" ht="15" customHeight="1">
      <c r="L10" s="15"/>
    </row>
    <row r="11" spans="1:14" ht="15" customHeight="1">
      <c r="L11" s="16"/>
    </row>
    <row r="12" spans="1:14" ht="15.6">
      <c r="C12" s="4"/>
      <c r="L12" s="17"/>
    </row>
    <row r="13" spans="1:14" ht="15" customHeight="1">
      <c r="C13" s="4"/>
    </row>
    <row r="14" spans="1:14" ht="15" customHeight="1">
      <c r="C14" s="4"/>
    </row>
  </sheetData>
  <mergeCells count="19">
    <mergeCell ref="B2:B4"/>
    <mergeCell ref="A2:A4"/>
    <mergeCell ref="G5:G8"/>
    <mergeCell ref="I5:I8"/>
    <mergeCell ref="B5:B8"/>
    <mergeCell ref="A5:A8"/>
    <mergeCell ref="C5:C8"/>
    <mergeCell ref="D5:D8"/>
    <mergeCell ref="F5:F8"/>
    <mergeCell ref="M2:M4"/>
    <mergeCell ref="N2:N4"/>
    <mergeCell ref="N5:N8"/>
    <mergeCell ref="L2:L4"/>
    <mergeCell ref="E5:E8"/>
    <mergeCell ref="H5:H8"/>
    <mergeCell ref="L5:L8"/>
    <mergeCell ref="M5:M8"/>
    <mergeCell ref="J5:J8"/>
    <mergeCell ref="K5:K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5"/>
  <sheetViews>
    <sheetView tabSelected="1" zoomScaleNormal="100" workbookViewId="0">
      <pane ySplit="1" topLeftCell="A2" activePane="bottomLeft" state="frozen"/>
      <selection pane="bottomLeft" activeCell="F7" sqref="F7"/>
    </sheetView>
  </sheetViews>
  <sheetFormatPr defaultRowHeight="15" customHeight="1"/>
  <cols>
    <col min="1" max="1" width="4" customWidth="1"/>
    <col min="2" max="2" width="32.7109375" customWidth="1"/>
    <col min="3" max="3" width="12.140625" hidden="1" customWidth="1"/>
    <col min="4" max="4" width="26.5703125" style="1" customWidth="1"/>
    <col min="5" max="5" width="32.85546875" customWidth="1"/>
    <col min="6" max="6" width="20.7109375" customWidth="1"/>
    <col min="7" max="7" width="32.28515625" customWidth="1"/>
    <col min="8" max="9" width="17" customWidth="1"/>
    <col min="10" max="12" width="16.28515625" customWidth="1"/>
    <col min="13" max="13" width="14.7109375" customWidth="1"/>
    <col min="14" max="14" width="39.42578125" customWidth="1"/>
    <col min="15" max="15" width="15" customWidth="1"/>
  </cols>
  <sheetData>
    <row r="1" spans="1:15" ht="63.75" customHeight="1">
      <c r="A1" s="71" t="s">
        <v>0</v>
      </c>
      <c r="B1" s="72" t="s">
        <v>182</v>
      </c>
      <c r="C1" s="70" t="s">
        <v>183</v>
      </c>
      <c r="D1" s="73" t="s">
        <v>4</v>
      </c>
      <c r="E1" s="73" t="s">
        <v>5</v>
      </c>
      <c r="F1" s="47" t="s">
        <v>6</v>
      </c>
      <c r="G1" s="74" t="s">
        <v>7</v>
      </c>
      <c r="H1" s="74" t="s">
        <v>8</v>
      </c>
      <c r="I1" s="74" t="s">
        <v>9</v>
      </c>
      <c r="J1" s="74" t="s">
        <v>155</v>
      </c>
      <c r="K1" s="49" t="s">
        <v>11</v>
      </c>
      <c r="L1" s="49" t="s">
        <v>12</v>
      </c>
      <c r="M1" s="54" t="s">
        <v>14</v>
      </c>
      <c r="N1" s="53" t="s">
        <v>15</v>
      </c>
      <c r="O1" s="51" t="s">
        <v>16</v>
      </c>
    </row>
    <row r="2" spans="1:15" ht="90" customHeight="1">
      <c r="A2" s="190">
        <v>2</v>
      </c>
      <c r="B2" s="193" t="s">
        <v>184</v>
      </c>
      <c r="C2" s="65" t="s">
        <v>185</v>
      </c>
      <c r="D2" s="22" t="s">
        <v>186</v>
      </c>
      <c r="E2" s="65" t="s">
        <v>187</v>
      </c>
      <c r="F2" s="27">
        <v>1.5</v>
      </c>
      <c r="G2" s="22" t="s">
        <v>188</v>
      </c>
      <c r="H2" s="66" t="s">
        <v>189</v>
      </c>
      <c r="I2" s="66" t="s">
        <v>190</v>
      </c>
      <c r="J2" s="22" t="s">
        <v>41</v>
      </c>
      <c r="K2" s="22">
        <v>0</v>
      </c>
      <c r="L2" s="22">
        <v>0</v>
      </c>
      <c r="M2" s="194">
        <v>457740.75</v>
      </c>
      <c r="N2" s="103" t="s">
        <v>191</v>
      </c>
      <c r="O2" s="190" t="s">
        <v>27</v>
      </c>
    </row>
    <row r="3" spans="1:15" ht="49.9" customHeight="1">
      <c r="A3" s="190"/>
      <c r="B3" s="193"/>
      <c r="C3" s="65"/>
      <c r="D3" s="22" t="s">
        <v>192</v>
      </c>
      <c r="E3" s="22" t="s">
        <v>193</v>
      </c>
      <c r="F3" s="22" t="s">
        <v>194</v>
      </c>
      <c r="G3" s="22" t="s">
        <v>195</v>
      </c>
      <c r="H3" s="66" t="s">
        <v>196</v>
      </c>
      <c r="I3" s="66" t="s">
        <v>197</v>
      </c>
      <c r="J3" s="22" t="s">
        <v>175</v>
      </c>
      <c r="K3" s="22">
        <v>1</v>
      </c>
      <c r="L3" s="22">
        <v>0</v>
      </c>
      <c r="M3" s="194"/>
      <c r="N3" s="103"/>
      <c r="O3" s="190"/>
    </row>
    <row r="4" spans="1:15" ht="90" customHeight="1">
      <c r="A4" s="190">
        <v>9</v>
      </c>
      <c r="B4" s="103" t="s">
        <v>198</v>
      </c>
      <c r="C4" s="67" t="s">
        <v>185</v>
      </c>
      <c r="D4" s="66" t="s">
        <v>199</v>
      </c>
      <c r="E4" s="65" t="s">
        <v>200</v>
      </c>
      <c r="F4" s="68">
        <v>4</v>
      </c>
      <c r="G4" s="22" t="s">
        <v>188</v>
      </c>
      <c r="H4" s="66" t="s">
        <v>189</v>
      </c>
      <c r="I4" s="66" t="s">
        <v>190</v>
      </c>
      <c r="J4" s="22" t="s">
        <v>41</v>
      </c>
      <c r="K4" s="65">
        <v>0</v>
      </c>
      <c r="L4" s="65">
        <v>0</v>
      </c>
      <c r="M4" s="191">
        <v>102331.8</v>
      </c>
      <c r="N4" s="103" t="s">
        <v>201</v>
      </c>
      <c r="O4" s="190" t="s">
        <v>27</v>
      </c>
    </row>
    <row r="5" spans="1:15" ht="79.900000000000006" customHeight="1">
      <c r="A5" s="190"/>
      <c r="B5" s="103"/>
      <c r="C5" s="67"/>
      <c r="D5" s="66" t="s">
        <v>202</v>
      </c>
      <c r="E5" s="22" t="s">
        <v>203</v>
      </c>
      <c r="F5" s="68">
        <v>0.67</v>
      </c>
      <c r="G5" s="22" t="s">
        <v>195</v>
      </c>
      <c r="H5" s="66" t="s">
        <v>196</v>
      </c>
      <c r="I5" s="66" t="s">
        <v>197</v>
      </c>
      <c r="J5" s="22" t="s">
        <v>175</v>
      </c>
      <c r="K5" s="65">
        <v>1</v>
      </c>
      <c r="L5" s="65">
        <v>0</v>
      </c>
      <c r="M5" s="191"/>
      <c r="N5" s="103"/>
      <c r="O5" s="190"/>
    </row>
    <row r="6" spans="1:15" ht="87.6" customHeight="1">
      <c r="A6" s="190">
        <v>10</v>
      </c>
      <c r="B6" s="193" t="s">
        <v>204</v>
      </c>
      <c r="C6" s="67" t="s">
        <v>185</v>
      </c>
      <c r="D6" s="66" t="s">
        <v>205</v>
      </c>
      <c r="E6" s="65" t="s">
        <v>206</v>
      </c>
      <c r="F6" s="68">
        <v>1</v>
      </c>
      <c r="G6" s="22" t="s">
        <v>188</v>
      </c>
      <c r="H6" s="66" t="s">
        <v>189</v>
      </c>
      <c r="I6" s="66" t="s">
        <v>190</v>
      </c>
      <c r="J6" s="22" t="s">
        <v>41</v>
      </c>
      <c r="K6" s="65">
        <v>0</v>
      </c>
      <c r="L6" s="65">
        <v>0</v>
      </c>
      <c r="M6" s="191">
        <v>23950</v>
      </c>
      <c r="N6" s="103" t="s">
        <v>207</v>
      </c>
      <c r="O6" s="190" t="s">
        <v>27</v>
      </c>
    </row>
    <row r="7" spans="1:15" ht="61.9" customHeight="1">
      <c r="A7" s="190"/>
      <c r="B7" s="193"/>
      <c r="C7" s="67"/>
      <c r="D7" s="66" t="s">
        <v>208</v>
      </c>
      <c r="E7" s="65" t="s">
        <v>209</v>
      </c>
      <c r="F7" s="68">
        <v>1</v>
      </c>
      <c r="G7" s="103" t="s">
        <v>195</v>
      </c>
      <c r="H7" s="193" t="s">
        <v>196</v>
      </c>
      <c r="I7" s="193" t="s">
        <v>52</v>
      </c>
      <c r="J7" s="190" t="s">
        <v>175</v>
      </c>
      <c r="K7" s="190">
        <v>1</v>
      </c>
      <c r="L7" s="190">
        <v>0</v>
      </c>
      <c r="M7" s="191"/>
      <c r="N7" s="103"/>
      <c r="O7" s="190"/>
    </row>
    <row r="8" spans="1:15" ht="62.45" customHeight="1">
      <c r="A8" s="190"/>
      <c r="B8" s="193"/>
      <c r="C8" s="67"/>
      <c r="D8" s="66" t="s">
        <v>210</v>
      </c>
      <c r="E8" s="22" t="s">
        <v>211</v>
      </c>
      <c r="F8" s="68">
        <v>0</v>
      </c>
      <c r="G8" s="103"/>
      <c r="H8" s="193"/>
      <c r="I8" s="193"/>
      <c r="J8" s="190"/>
      <c r="K8" s="190"/>
      <c r="L8" s="190"/>
      <c r="M8" s="191"/>
      <c r="N8" s="103"/>
      <c r="O8" s="190"/>
    </row>
    <row r="9" spans="1:15" ht="31.9" customHeight="1">
      <c r="A9" s="65">
        <v>15</v>
      </c>
      <c r="B9" s="22" t="s">
        <v>212</v>
      </c>
      <c r="C9" s="67" t="s">
        <v>213</v>
      </c>
      <c r="D9" s="22" t="s">
        <v>214</v>
      </c>
      <c r="E9" s="65" t="s">
        <v>215</v>
      </c>
      <c r="F9" s="68">
        <v>0.75</v>
      </c>
      <c r="G9" s="65" t="s">
        <v>136</v>
      </c>
      <c r="H9" s="65"/>
      <c r="I9" s="65"/>
      <c r="J9" s="65"/>
      <c r="K9" s="65"/>
      <c r="L9" s="65"/>
      <c r="M9" s="69">
        <v>20086</v>
      </c>
      <c r="N9" s="22" t="s">
        <v>216</v>
      </c>
      <c r="O9" s="65" t="s">
        <v>27</v>
      </c>
    </row>
    <row r="10" spans="1:15" ht="35.450000000000003" customHeight="1">
      <c r="A10" s="190">
        <v>16</v>
      </c>
      <c r="B10" s="103" t="s">
        <v>217</v>
      </c>
      <c r="C10" s="67" t="s">
        <v>213</v>
      </c>
      <c r="D10" s="22" t="s">
        <v>218</v>
      </c>
      <c r="E10" s="22" t="s">
        <v>218</v>
      </c>
      <c r="F10" s="27">
        <v>1</v>
      </c>
      <c r="G10" s="190" t="s">
        <v>136</v>
      </c>
      <c r="H10" s="190"/>
      <c r="I10" s="190"/>
      <c r="J10" s="190"/>
      <c r="K10" s="190"/>
      <c r="L10" s="190"/>
      <c r="M10" s="191">
        <v>19965</v>
      </c>
      <c r="N10" s="103" t="s">
        <v>219</v>
      </c>
      <c r="O10" s="190" t="s">
        <v>27</v>
      </c>
    </row>
    <row r="11" spans="1:15" ht="24.75" customHeight="1">
      <c r="A11" s="190"/>
      <c r="B11" s="103"/>
      <c r="C11" s="67"/>
      <c r="D11" s="22" t="s">
        <v>220</v>
      </c>
      <c r="E11" s="22" t="s">
        <v>220</v>
      </c>
      <c r="F11" s="27">
        <v>1</v>
      </c>
      <c r="G11" s="190"/>
      <c r="H11" s="190"/>
      <c r="I11" s="190"/>
      <c r="J11" s="190"/>
      <c r="K11" s="190"/>
      <c r="L11" s="190"/>
      <c r="M11" s="191"/>
      <c r="N11" s="103"/>
      <c r="O11" s="190"/>
    </row>
    <row r="12" spans="1:15" ht="63" customHeight="1">
      <c r="A12" s="65">
        <v>17</v>
      </c>
      <c r="B12" s="22" t="s">
        <v>221</v>
      </c>
      <c r="C12" s="65" t="s">
        <v>213</v>
      </c>
      <c r="D12" s="22" t="s">
        <v>222</v>
      </c>
      <c r="E12" s="65" t="s">
        <v>222</v>
      </c>
      <c r="F12" s="68">
        <v>1</v>
      </c>
      <c r="G12" s="65" t="s">
        <v>136</v>
      </c>
      <c r="H12" s="65"/>
      <c r="I12" s="65"/>
      <c r="J12" s="65"/>
      <c r="K12" s="65"/>
      <c r="L12" s="65"/>
      <c r="M12" s="69">
        <v>2400</v>
      </c>
      <c r="N12" s="22" t="s">
        <v>223</v>
      </c>
      <c r="O12" s="65" t="s">
        <v>27</v>
      </c>
    </row>
    <row r="13" spans="1:15" ht="15" customHeight="1">
      <c r="M13" s="18"/>
    </row>
    <row r="14" spans="1:15" ht="15" customHeight="1">
      <c r="M14" s="19"/>
    </row>
    <row r="15" spans="1:15" ht="15" customHeight="1">
      <c r="M15" s="17"/>
    </row>
  </sheetData>
  <autoFilter ref="A1:O17" xr:uid="{00000000-0001-0000-0200-000000000000}"/>
  <mergeCells count="32">
    <mergeCell ref="B10:B11"/>
    <mergeCell ref="H10:H11"/>
    <mergeCell ref="I10:I11"/>
    <mergeCell ref="J10:J11"/>
    <mergeCell ref="K10:K11"/>
    <mergeCell ref="G10:G11"/>
    <mergeCell ref="L10:L11"/>
    <mergeCell ref="N10:N11"/>
    <mergeCell ref="O10:O11"/>
    <mergeCell ref="B6:B8"/>
    <mergeCell ref="A6:A8"/>
    <mergeCell ref="G7:G8"/>
    <mergeCell ref="H7:H8"/>
    <mergeCell ref="I7:I8"/>
    <mergeCell ref="J7:J8"/>
    <mergeCell ref="K7:K8"/>
    <mergeCell ref="L7:L8"/>
    <mergeCell ref="M6:M8"/>
    <mergeCell ref="N6:N8"/>
    <mergeCell ref="O6:O8"/>
    <mergeCell ref="A10:A11"/>
    <mergeCell ref="M10:M11"/>
    <mergeCell ref="B2:B3"/>
    <mergeCell ref="A2:A3"/>
    <mergeCell ref="M2:M3"/>
    <mergeCell ref="N2:N3"/>
    <mergeCell ref="O2:O3"/>
    <mergeCell ref="B4:B5"/>
    <mergeCell ref="A4:A5"/>
    <mergeCell ref="M4:M5"/>
    <mergeCell ref="N4:N5"/>
    <mergeCell ref="O4:O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6d2e37-0bd3-4a9f-842b-d368df793b52">
      <Terms xmlns="http://schemas.microsoft.com/office/infopath/2007/PartnerControls"/>
    </lcf76f155ced4ddcb4097134ff3c332f>
    <TaxCatchAll xmlns="ceeb95f3-443c-4098-8205-be98c7350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3D68F6D1725348945F73CD73D04939" ma:contentTypeVersion="17" ma:contentTypeDescription="Create a new document." ma:contentTypeScope="" ma:versionID="1f9d1d5ee2df0e9a3c41167415c2ae7e">
  <xsd:schema xmlns:xsd="http://www.w3.org/2001/XMLSchema" xmlns:xs="http://www.w3.org/2001/XMLSchema" xmlns:p="http://schemas.microsoft.com/office/2006/metadata/properties" xmlns:ns2="7e6d2e37-0bd3-4a9f-842b-d368df793b52" xmlns:ns3="ceeb95f3-443c-4098-8205-be98c73504a4" targetNamespace="http://schemas.microsoft.com/office/2006/metadata/properties" ma:root="true" ma:fieldsID="ffb2992690840710581ee6344509c098" ns2:_="" ns3:_="">
    <xsd:import namespace="7e6d2e37-0bd3-4a9f-842b-d368df793b52"/>
    <xsd:import namespace="ceeb95f3-443c-4098-8205-be98c73504a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d2e37-0bd3-4a9f-842b-d368df793b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d3add73-1912-4f75-a87c-57eec1ddb9be"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eb95f3-443c-4098-8205-be98c73504a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2f5f449-afc9-4daf-a4d5-f5116ccff1a5}" ma:internalName="TaxCatchAll" ma:showField="CatchAllData" ma:web="ceeb95f3-443c-4098-8205-be98c7350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186AC7-B765-4E41-B8B3-2455E7CBC520}"/>
</file>

<file path=customXml/itemProps2.xml><?xml version="1.0" encoding="utf-8"?>
<ds:datastoreItem xmlns:ds="http://schemas.openxmlformats.org/officeDocument/2006/customXml" ds:itemID="{D615FD5A-F31F-4210-B89D-501F3EA902E0}"/>
</file>

<file path=customXml/itemProps3.xml><?xml version="1.0" encoding="utf-8"?>
<ds:datastoreItem xmlns:ds="http://schemas.openxmlformats.org/officeDocument/2006/customXml" ds:itemID="{EE92805F-A0B6-4EE9-9B51-911DB9D5D5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Ingrida Urbonaitė</cp:lastModifiedBy>
  <cp:revision/>
  <dcterms:created xsi:type="dcterms:W3CDTF">2006-09-16T00:00:00Z</dcterms:created>
  <dcterms:modified xsi:type="dcterms:W3CDTF">2026-05-13T08:00:07Z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0x010100FE3D68F6D1725348945F73CD73D04939</vt:lpwstr>
  </property>
  <property fmtid="{D5CDD505-2E9C-101B-9397-08002B2CF9AE}" pid="3" name="MediaServiceImageTags">
    <vt:lpwstr/>
  </property>
</Properties>
</file>